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75" windowHeight="5475" tabRatio="216" activeTab="0"/>
  </bookViews>
  <sheets>
    <sheet name="utvonalterv" sheetId="1" r:id="rId1"/>
  </sheets>
  <definedNames/>
  <calcPr fullCalcOnLoad="1"/>
</workbook>
</file>

<file path=xl/sharedStrings.xml><?xml version="1.0" encoding="utf-8"?>
<sst xmlns="http://schemas.openxmlformats.org/spreadsheetml/2006/main" count="234" uniqueCount="213">
  <si>
    <t>Helységnév</t>
  </si>
  <si>
    <t>Távolság</t>
  </si>
  <si>
    <t>meg-
tett</t>
  </si>
  <si>
    <t>1. szakasz összesen:</t>
  </si>
  <si>
    <t>km/nap</t>
  </si>
  <si>
    <t>2. szakasz összesen:</t>
  </si>
  <si>
    <t>3. szakasz összesen:</t>
  </si>
  <si>
    <t>Részletes útvonalterv</t>
  </si>
  <si>
    <t>Tengerszint</t>
  </si>
  <si>
    <t>magas-ság</t>
  </si>
  <si>
    <t>emelke-dés</t>
  </si>
  <si>
    <t>Látnivalók</t>
  </si>
  <si>
    <t>szakasz</t>
  </si>
  <si>
    <t>rész</t>
  </si>
  <si>
    <t>Svájci Alpok</t>
  </si>
  <si>
    <t>A Pó-völgyén át a Földközi-tengerig</t>
  </si>
  <si>
    <t>Ventimiglia</t>
  </si>
  <si>
    <t>Menton</t>
  </si>
  <si>
    <t>MONTE-CARLO</t>
  </si>
  <si>
    <t>NIZZA</t>
  </si>
  <si>
    <t>hágó</t>
  </si>
  <si>
    <t>FRANCIAORSZÁG</t>
  </si>
  <si>
    <t>országhatár</t>
  </si>
  <si>
    <t>Martigny</t>
  </si>
  <si>
    <t>Sembracher</t>
  </si>
  <si>
    <t>Osiéres</t>
  </si>
  <si>
    <t>Liddes</t>
  </si>
  <si>
    <t>Bourg st. Pietre</t>
  </si>
  <si>
    <t>St. Bernard alagút bej.</t>
  </si>
  <si>
    <t>libegő</t>
  </si>
  <si>
    <t>hágó (2002 m emelkedés)</t>
  </si>
  <si>
    <t>OLASZORSZÁG</t>
  </si>
  <si>
    <t>Etraubles</t>
  </si>
  <si>
    <t>Gignod</t>
  </si>
  <si>
    <t>Aosta</t>
  </si>
  <si>
    <t>Chatillon</t>
  </si>
  <si>
    <t>Verrés</t>
  </si>
  <si>
    <t>Pont-St.-Martin</t>
  </si>
  <si>
    <t>Borgofranco</t>
  </si>
  <si>
    <t>Ivera</t>
  </si>
  <si>
    <t>Villate</t>
  </si>
  <si>
    <t>Foglizzo</t>
  </si>
  <si>
    <t>Volpiano</t>
  </si>
  <si>
    <t>Lénini</t>
  </si>
  <si>
    <t>TORINO</t>
  </si>
  <si>
    <t>Carignano</t>
  </si>
  <si>
    <t>Casalgrasso</t>
  </si>
  <si>
    <t>Moretta</t>
  </si>
  <si>
    <t>Saluzzo</t>
  </si>
  <si>
    <t>Villafaletto</t>
  </si>
  <si>
    <t>Cuneo</t>
  </si>
  <si>
    <t>Borgo St. Dalmazzo</t>
  </si>
  <si>
    <t>Vermate</t>
  </si>
  <si>
    <t>Limone</t>
  </si>
  <si>
    <t>Colle di Trenda alagút</t>
  </si>
  <si>
    <t>884 m emelkedés</t>
  </si>
  <si>
    <t>Colle di Trenda hágó</t>
  </si>
  <si>
    <t>10 km plusz (1908 m)</t>
  </si>
  <si>
    <t>országhatár a kijáratnál</t>
  </si>
  <si>
    <t>Tende</t>
  </si>
  <si>
    <t>La Giardola</t>
  </si>
  <si>
    <t>Tomi emlékhely az alagútnál</t>
  </si>
  <si>
    <t>Végig a Francia Rivérán</t>
  </si>
  <si>
    <t>CANNES</t>
  </si>
  <si>
    <t>NIZZA-C.Azur-Reptér</t>
  </si>
  <si>
    <t>Miramar</t>
  </si>
  <si>
    <t>Athéor</t>
  </si>
  <si>
    <r>
      <t>St. Rapha</t>
    </r>
    <r>
      <rPr>
        <b/>
        <sz val="12"/>
        <rFont val="Times New Roman"/>
        <family val="1"/>
      </rPr>
      <t>ë</t>
    </r>
    <r>
      <rPr>
        <b/>
        <sz val="12"/>
        <rFont val="Times New Roman CE"/>
        <family val="0"/>
      </rPr>
      <t>l</t>
    </r>
  </si>
  <si>
    <t>St. Aygulf</t>
  </si>
  <si>
    <t>Sante Maxime</t>
  </si>
  <si>
    <t>Port-Grimaud</t>
  </si>
  <si>
    <t>St. TROPEZ</t>
  </si>
  <si>
    <t>Col de Collebasse</t>
  </si>
  <si>
    <t>la Croix Valmer</t>
  </si>
  <si>
    <t>Rayol</t>
  </si>
  <si>
    <t>Le Lavandou</t>
  </si>
  <si>
    <t>Hyéres</t>
  </si>
  <si>
    <t>l'Almanarre</t>
  </si>
  <si>
    <t>Carqueiranne</t>
  </si>
  <si>
    <t>le Pradet</t>
  </si>
  <si>
    <t>TOULON</t>
  </si>
  <si>
    <t>La Seyne-sur-Mer</t>
  </si>
  <si>
    <t>Sanary</t>
  </si>
  <si>
    <t>Bandol</t>
  </si>
  <si>
    <t>La Ciotat</t>
  </si>
  <si>
    <t>Cassis</t>
  </si>
  <si>
    <t>MARSEILLE</t>
  </si>
  <si>
    <t>Carbires</t>
  </si>
  <si>
    <t>247 km/3 nap=</t>
  </si>
  <si>
    <t>A Rhone-deltától a Pireneusok lábáig</t>
  </si>
  <si>
    <t>Eguilles</t>
  </si>
  <si>
    <t>St. Cannat</t>
  </si>
  <si>
    <t>Pont-Royal</t>
  </si>
  <si>
    <t>Cheval Blanc</t>
  </si>
  <si>
    <t>973 mellékút</t>
  </si>
  <si>
    <t>Cavaillon</t>
  </si>
  <si>
    <t>Caumont s-Durance</t>
  </si>
  <si>
    <t>AVIGNON</t>
  </si>
  <si>
    <t>Villeneuve lés-Avignon</t>
  </si>
  <si>
    <t>Remoulins</t>
  </si>
  <si>
    <t>Pont du Grand</t>
  </si>
  <si>
    <t>NIMES</t>
  </si>
  <si>
    <t>Lunel</t>
  </si>
  <si>
    <t>le Crés</t>
  </si>
  <si>
    <t>MONTPELLIER</t>
  </si>
  <si>
    <t>Mireval</t>
  </si>
  <si>
    <t>Frontignan</t>
  </si>
  <si>
    <t>Séte</t>
  </si>
  <si>
    <t>Adge</t>
  </si>
  <si>
    <t>BÉZIERS</t>
  </si>
  <si>
    <t>Capestang</t>
  </si>
  <si>
    <t>Homps</t>
  </si>
  <si>
    <t>Marseillete</t>
  </si>
  <si>
    <t>Trébes</t>
  </si>
  <si>
    <t>CARCASSONE</t>
  </si>
  <si>
    <t>Limoux</t>
  </si>
  <si>
    <t>Alet-les-Bains</t>
  </si>
  <si>
    <t>Couiza</t>
  </si>
  <si>
    <t>Quillan</t>
  </si>
  <si>
    <t>4. szakasz összesen:</t>
  </si>
  <si>
    <t>409 km/4 nap=</t>
  </si>
  <si>
    <t>Át a Pireneusokon</t>
  </si>
  <si>
    <t>Col du Portel</t>
  </si>
  <si>
    <t>Coudons</t>
  </si>
  <si>
    <t>Espénzel</t>
  </si>
  <si>
    <t>Belcaire</t>
  </si>
  <si>
    <t>Col des 7 Fréres</t>
  </si>
  <si>
    <t>Prades</t>
  </si>
  <si>
    <t>Col de Marmare</t>
  </si>
  <si>
    <t>Col de Chioula</t>
  </si>
  <si>
    <t>Sorgeat</t>
  </si>
  <si>
    <t>Ax-les-Thermes</t>
  </si>
  <si>
    <t>???</t>
  </si>
  <si>
    <t>folyóvölgy, gyógyfürdő</t>
  </si>
  <si>
    <t>Mérens-les-Vals</t>
  </si>
  <si>
    <t>l'Hospitalet</t>
  </si>
  <si>
    <t>Tunel de Puymorens</t>
  </si>
  <si>
    <t>alagút bejárat</t>
  </si>
  <si>
    <t>andorrai leágazás</t>
  </si>
  <si>
    <t>ANDORRA</t>
  </si>
  <si>
    <t>Pass de la Casa hágó</t>
  </si>
  <si>
    <t>Port d Envalira</t>
  </si>
  <si>
    <t>főhágó</t>
  </si>
  <si>
    <t>Canillo</t>
  </si>
  <si>
    <t>ANDORRA La Vella</t>
  </si>
  <si>
    <t>főváros</t>
  </si>
  <si>
    <t>SPANYOLORSZÁG</t>
  </si>
  <si>
    <t>La Seu d'Urgell</t>
  </si>
  <si>
    <t>Adrall</t>
  </si>
  <si>
    <t>Organyá</t>
  </si>
  <si>
    <t>Les Sorts</t>
  </si>
  <si>
    <t>Cambrils</t>
  </si>
  <si>
    <t>hegycsúcs</t>
  </si>
  <si>
    <t>Castell d' Cambrills</t>
  </si>
  <si>
    <t>Serra-seca</t>
  </si>
  <si>
    <t>Hostal del Roque</t>
  </si>
  <si>
    <t>Solsona</t>
  </si>
  <si>
    <t>Cardona</t>
  </si>
  <si>
    <t>Súria</t>
  </si>
  <si>
    <t>MANRESA</t>
  </si>
  <si>
    <t>S.Vicenc de Castellet</t>
  </si>
  <si>
    <t>Monistrol de Monserrat</t>
  </si>
  <si>
    <t>Mohestir de Monserrat</t>
  </si>
  <si>
    <t>Monserat-i Kolostor</t>
  </si>
  <si>
    <t>Olesa de Monserrat</t>
  </si>
  <si>
    <t>Martonell</t>
  </si>
  <si>
    <t>St. Vicenc dels Horts</t>
  </si>
  <si>
    <t>Gavá</t>
  </si>
  <si>
    <t>Kemping Tree Estrellas</t>
  </si>
  <si>
    <t>5. szakasz összesen:</t>
  </si>
  <si>
    <t>354 km/4 nap=</t>
  </si>
  <si>
    <t>strandolás, városnézés: Barcelona (30 km oda-vissza)</t>
  </si>
  <si>
    <t>Barcelona</t>
  </si>
  <si>
    <t>Szent Bernárd hágó</t>
  </si>
  <si>
    <t>Basel - Mulhouse Airport</t>
  </si>
  <si>
    <t>BASEL</t>
  </si>
  <si>
    <t>Liestal</t>
  </si>
  <si>
    <t>Oberhauenstein</t>
  </si>
  <si>
    <t>Oensingen</t>
  </si>
  <si>
    <t>Solothurn</t>
  </si>
  <si>
    <t>BERN</t>
  </si>
  <si>
    <t>Aigle</t>
  </si>
  <si>
    <t>Bex</t>
  </si>
  <si>
    <t>St. Maurice</t>
  </si>
  <si>
    <t>1. szakasz (1-4. nap)</t>
  </si>
  <si>
    <t>2. szakasz (5-7. nap)</t>
  </si>
  <si>
    <t>3. szakasz (9-11. nap)</t>
  </si>
  <si>
    <t>4. szakasz (12-15. nap)</t>
  </si>
  <si>
    <t>5. szakasz (16-19. nap)</t>
  </si>
  <si>
    <t>pihenőnap Nizzában (8. nap)</t>
  </si>
  <si>
    <t>5. szakasz (20-21. nap)</t>
  </si>
  <si>
    <t>Hölstein</t>
  </si>
  <si>
    <t>Langenbruck</t>
  </si>
  <si>
    <t>Niederbipp</t>
  </si>
  <si>
    <t>Fraubrunnen</t>
  </si>
  <si>
    <t>Zollikofen</t>
  </si>
  <si>
    <t>Muri</t>
  </si>
  <si>
    <t>Münsingen</t>
  </si>
  <si>
    <t>Thun</t>
  </si>
  <si>
    <t>Spiez</t>
  </si>
  <si>
    <t>Thuner See</t>
  </si>
  <si>
    <t>Oberwil</t>
  </si>
  <si>
    <t>Reidenbach</t>
  </si>
  <si>
    <t>Zweisimmen</t>
  </si>
  <si>
    <t>Saanen</t>
  </si>
  <si>
    <r>
      <t>Ch</t>
    </r>
    <r>
      <rPr>
        <sz val="12"/>
        <rFont val="Arial"/>
        <family val="0"/>
      </rPr>
      <t>âtheu-d'Oex</t>
    </r>
  </si>
  <si>
    <t>Col des Mosses</t>
  </si>
  <si>
    <t>Le Sépey</t>
  </si>
  <si>
    <t>351 km/4 nap=</t>
  </si>
  <si>
    <t>Matterhorn (27 - 27 km)</t>
  </si>
  <si>
    <t>Cagnes-sur-Mer</t>
  </si>
  <si>
    <t>313 km/3 nap=</t>
  </si>
  <si>
    <t>Basel - Nizza - Marseille - Barcelona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</si>
</sst>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hh:mm"/>
    <numFmt numFmtId="167" formatCode="0.000"/>
    <numFmt numFmtId="168" formatCode="[$-40E]yyyy\.\ mmmm\ d\.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2"/>
      <name val="Times New Roman CE"/>
      <family val="0"/>
    </font>
    <font>
      <sz val="11"/>
      <name val="Wingdings"/>
      <family val="0"/>
    </font>
    <font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b/>
      <i/>
      <sz val="26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b/>
      <sz val="12"/>
      <name val="Times New Roman"/>
      <family val="1"/>
    </font>
    <font>
      <i/>
      <sz val="14"/>
      <name val="Times New Roman CE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6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justify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justify"/>
    </xf>
    <xf numFmtId="0" fontId="7" fillId="0" borderId="17" xfId="0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4" fillId="0" borderId="10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justify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4" fillId="33" borderId="24" xfId="0" applyNumberFormat="1" applyFont="1" applyFill="1" applyBorder="1" applyAlignment="1">
      <alignment/>
    </xf>
    <xf numFmtId="1" fontId="4" fillId="33" borderId="24" xfId="0" applyNumberFormat="1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wrapText="1"/>
    </xf>
    <xf numFmtId="164" fontId="18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" fontId="4" fillId="0" borderId="38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37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4" fontId="21" fillId="0" borderId="43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4" fontId="20" fillId="0" borderId="4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20" fillId="0" borderId="4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3.25390625" style="1" customWidth="1"/>
    <col min="2" max="2" width="7.75390625" style="1" customWidth="1"/>
    <col min="3" max="6" width="7.75390625" style="3" customWidth="1"/>
    <col min="7" max="7" width="24.25390625" style="17" customWidth="1"/>
  </cols>
  <sheetData>
    <row r="1" spans="1:7" ht="18.75">
      <c r="A1" s="71" t="s">
        <v>212</v>
      </c>
      <c r="B1" s="71"/>
      <c r="C1" s="71"/>
      <c r="D1" s="71"/>
      <c r="E1" s="71"/>
      <c r="F1" s="71"/>
      <c r="G1" s="71"/>
    </row>
    <row r="2" spans="1:7" ht="33.75">
      <c r="A2" s="74" t="s">
        <v>7</v>
      </c>
      <c r="B2" s="74"/>
      <c r="C2" s="74"/>
      <c r="D2" s="74"/>
      <c r="E2" s="74"/>
      <c r="F2" s="74"/>
      <c r="G2" s="74"/>
    </row>
    <row r="3" spans="1:7" ht="6.75" customHeight="1" thickBot="1">
      <c r="A3" s="32"/>
      <c r="B3" s="32"/>
      <c r="C3" s="33"/>
      <c r="D3" s="33"/>
      <c r="E3" s="33"/>
      <c r="F3" s="33"/>
      <c r="G3" s="34"/>
    </row>
    <row r="4" spans="1:7" s="2" customFormat="1" ht="30" customHeight="1">
      <c r="A4" s="72" t="s">
        <v>0</v>
      </c>
      <c r="B4" s="68" t="s">
        <v>1</v>
      </c>
      <c r="C4" s="69"/>
      <c r="D4" s="70"/>
      <c r="E4" s="68" t="s">
        <v>8</v>
      </c>
      <c r="F4" s="70"/>
      <c r="G4" s="66" t="s">
        <v>11</v>
      </c>
    </row>
    <row r="5" spans="1:7" s="2" customFormat="1" ht="30" customHeight="1" thickBot="1">
      <c r="A5" s="73"/>
      <c r="B5" s="35" t="s">
        <v>13</v>
      </c>
      <c r="C5" s="35" t="s">
        <v>12</v>
      </c>
      <c r="D5" s="36" t="s">
        <v>2</v>
      </c>
      <c r="E5" s="37" t="s">
        <v>9</v>
      </c>
      <c r="F5" s="37" t="s">
        <v>10</v>
      </c>
      <c r="G5" s="67"/>
    </row>
    <row r="6" spans="1:7" s="2" customFormat="1" ht="18" customHeight="1">
      <c r="A6" s="22" t="s">
        <v>184</v>
      </c>
      <c r="B6" s="11"/>
      <c r="C6" s="12"/>
      <c r="D6" s="13"/>
      <c r="E6" s="12"/>
      <c r="F6" s="12"/>
      <c r="G6" s="14" t="s">
        <v>14</v>
      </c>
    </row>
    <row r="7" spans="1:7" ht="18" customHeight="1">
      <c r="A7" s="23" t="s">
        <v>174</v>
      </c>
      <c r="B7" s="4">
        <v>0</v>
      </c>
      <c r="C7" s="15">
        <f>B7</f>
        <v>0</v>
      </c>
      <c r="D7" s="18">
        <f>C7</f>
        <v>0</v>
      </c>
      <c r="E7" s="16"/>
      <c r="F7" s="16"/>
      <c r="G7" s="19"/>
    </row>
    <row r="8" spans="1:7" ht="18" customHeight="1">
      <c r="A8" s="24" t="s">
        <v>175</v>
      </c>
      <c r="B8" s="4">
        <v>6</v>
      </c>
      <c r="C8" s="15">
        <f>C7+B8</f>
        <v>6</v>
      </c>
      <c r="D8" s="18">
        <f aca="true" t="shared" si="0" ref="D8:D44">C8</f>
        <v>6</v>
      </c>
      <c r="E8" s="16">
        <v>280</v>
      </c>
      <c r="F8" s="16"/>
      <c r="G8" s="19"/>
    </row>
    <row r="9" spans="1:7" ht="18" customHeight="1">
      <c r="A9" s="24" t="s">
        <v>176</v>
      </c>
      <c r="B9" s="4">
        <v>13</v>
      </c>
      <c r="C9" s="15">
        <f>C8+B9</f>
        <v>19</v>
      </c>
      <c r="D9" s="18">
        <f t="shared" si="0"/>
        <v>19</v>
      </c>
      <c r="E9" s="16">
        <v>310</v>
      </c>
      <c r="F9" s="16"/>
      <c r="G9" s="19"/>
    </row>
    <row r="10" spans="1:7" ht="18" customHeight="1">
      <c r="A10" s="23" t="s">
        <v>191</v>
      </c>
      <c r="B10" s="4">
        <v>5</v>
      </c>
      <c r="C10" s="15">
        <f>C8+B10</f>
        <v>11</v>
      </c>
      <c r="D10" s="18">
        <f t="shared" si="0"/>
        <v>11</v>
      </c>
      <c r="E10" s="16"/>
      <c r="F10" s="16"/>
      <c r="G10" s="19"/>
    </row>
    <row r="11" spans="1:7" ht="18" customHeight="1">
      <c r="A11" s="23" t="s">
        <v>177</v>
      </c>
      <c r="B11" s="4">
        <v>14</v>
      </c>
      <c r="C11" s="15">
        <f aca="true" t="shared" si="1" ref="C11:C44">C10+B11</f>
        <v>25</v>
      </c>
      <c r="D11" s="18">
        <f t="shared" si="0"/>
        <v>25</v>
      </c>
      <c r="E11" s="16">
        <v>731</v>
      </c>
      <c r="F11" s="16">
        <f>731-310</f>
        <v>421</v>
      </c>
      <c r="G11" s="19" t="s">
        <v>20</v>
      </c>
    </row>
    <row r="12" spans="1:7" ht="18" customHeight="1">
      <c r="A12" s="23" t="s">
        <v>192</v>
      </c>
      <c r="B12" s="4">
        <v>9</v>
      </c>
      <c r="C12" s="15">
        <f t="shared" si="1"/>
        <v>34</v>
      </c>
      <c r="D12" s="18">
        <f t="shared" si="0"/>
        <v>34</v>
      </c>
      <c r="E12" s="16">
        <v>484</v>
      </c>
      <c r="F12" s="16"/>
      <c r="G12" s="19"/>
    </row>
    <row r="13" spans="1:7" ht="18" customHeight="1">
      <c r="A13" s="23" t="s">
        <v>178</v>
      </c>
      <c r="B13" s="4">
        <v>8</v>
      </c>
      <c r="C13" s="15">
        <f t="shared" si="1"/>
        <v>42</v>
      </c>
      <c r="D13" s="18">
        <f t="shared" si="0"/>
        <v>42</v>
      </c>
      <c r="E13" s="16"/>
      <c r="F13" s="16"/>
      <c r="G13" s="19"/>
    </row>
    <row r="14" spans="1:7" ht="18" customHeight="1">
      <c r="A14" s="23" t="s">
        <v>193</v>
      </c>
      <c r="B14" s="4">
        <v>5</v>
      </c>
      <c r="C14" s="15">
        <f t="shared" si="1"/>
        <v>47</v>
      </c>
      <c r="D14" s="18">
        <f t="shared" si="0"/>
        <v>47</v>
      </c>
      <c r="E14" s="16"/>
      <c r="F14" s="16"/>
      <c r="G14" s="19"/>
    </row>
    <row r="15" spans="1:7" ht="18" customHeight="1">
      <c r="A15" s="24" t="s">
        <v>179</v>
      </c>
      <c r="B15" s="4">
        <v>14</v>
      </c>
      <c r="C15" s="15">
        <f t="shared" si="1"/>
        <v>61</v>
      </c>
      <c r="D15" s="18">
        <f t="shared" si="0"/>
        <v>61</v>
      </c>
      <c r="E15" s="16">
        <v>432</v>
      </c>
      <c r="F15" s="16"/>
      <c r="G15" s="19"/>
    </row>
    <row r="16" spans="1:7" ht="18" customHeight="1">
      <c r="A16" s="23" t="s">
        <v>194</v>
      </c>
      <c r="B16" s="4">
        <v>14</v>
      </c>
      <c r="C16" s="15">
        <f t="shared" si="1"/>
        <v>75</v>
      </c>
      <c r="D16" s="18">
        <f t="shared" si="0"/>
        <v>75</v>
      </c>
      <c r="E16" s="16"/>
      <c r="F16" s="16"/>
      <c r="G16" s="19"/>
    </row>
    <row r="17" spans="1:7" ht="18" customHeight="1">
      <c r="A17" s="23" t="s">
        <v>195</v>
      </c>
      <c r="B17" s="4">
        <v>12</v>
      </c>
      <c r="C17" s="15">
        <f t="shared" si="1"/>
        <v>87</v>
      </c>
      <c r="D17" s="18">
        <f t="shared" si="0"/>
        <v>87</v>
      </c>
      <c r="E17" s="16"/>
      <c r="F17" s="16"/>
      <c r="G17" s="20"/>
    </row>
    <row r="18" spans="1:7" ht="18" customHeight="1">
      <c r="A18" s="45" t="s">
        <v>180</v>
      </c>
      <c r="B18" s="46">
        <v>7</v>
      </c>
      <c r="C18" s="47">
        <f t="shared" si="1"/>
        <v>94</v>
      </c>
      <c r="D18" s="48">
        <f t="shared" si="0"/>
        <v>94</v>
      </c>
      <c r="E18" s="49"/>
      <c r="F18" s="49"/>
      <c r="G18" s="50"/>
    </row>
    <row r="19" spans="1:7" ht="18" customHeight="1">
      <c r="A19" s="23" t="s">
        <v>196</v>
      </c>
      <c r="B19" s="4">
        <v>4</v>
      </c>
      <c r="C19" s="15">
        <f t="shared" si="1"/>
        <v>98</v>
      </c>
      <c r="D19" s="18">
        <f t="shared" si="0"/>
        <v>98</v>
      </c>
      <c r="E19" s="16"/>
      <c r="F19" s="16"/>
      <c r="G19" s="19"/>
    </row>
    <row r="20" spans="1:7" ht="18" customHeight="1">
      <c r="A20" s="23" t="s">
        <v>197</v>
      </c>
      <c r="B20" s="4">
        <v>7</v>
      </c>
      <c r="C20" s="15">
        <f t="shared" si="1"/>
        <v>105</v>
      </c>
      <c r="D20" s="18">
        <f t="shared" si="0"/>
        <v>105</v>
      </c>
      <c r="E20" s="16">
        <v>541</v>
      </c>
      <c r="F20" s="16"/>
      <c r="G20" s="19"/>
    </row>
    <row r="21" spans="1:7" ht="18" customHeight="1">
      <c r="A21" s="24" t="s">
        <v>198</v>
      </c>
      <c r="B21" s="4">
        <v>13</v>
      </c>
      <c r="C21" s="15">
        <f t="shared" si="1"/>
        <v>118</v>
      </c>
      <c r="D21" s="18">
        <f t="shared" si="0"/>
        <v>118</v>
      </c>
      <c r="E21" s="16">
        <v>560</v>
      </c>
      <c r="F21" s="16">
        <f>E21-E20</f>
        <v>19</v>
      </c>
      <c r="G21" s="19" t="s">
        <v>200</v>
      </c>
    </row>
    <row r="22" spans="1:7" ht="18" customHeight="1">
      <c r="A22" s="24" t="s">
        <v>199</v>
      </c>
      <c r="B22" s="4">
        <v>7</v>
      </c>
      <c r="C22" s="15">
        <f t="shared" si="1"/>
        <v>125</v>
      </c>
      <c r="D22" s="18">
        <f t="shared" si="0"/>
        <v>125</v>
      </c>
      <c r="E22" s="16">
        <v>558</v>
      </c>
      <c r="F22" s="16"/>
      <c r="G22" s="19"/>
    </row>
    <row r="23" spans="1:7" ht="18" customHeight="1">
      <c r="A23" s="23" t="s">
        <v>201</v>
      </c>
      <c r="B23" s="4">
        <v>17</v>
      </c>
      <c r="C23" s="15">
        <f t="shared" si="1"/>
        <v>142</v>
      </c>
      <c r="D23" s="18">
        <f t="shared" si="0"/>
        <v>142</v>
      </c>
      <c r="E23" s="16">
        <v>836</v>
      </c>
      <c r="F23" s="16">
        <f>E23-E22</f>
        <v>278</v>
      </c>
      <c r="G23" s="19"/>
    </row>
    <row r="24" spans="1:7" ht="18" customHeight="1">
      <c r="A24" s="23" t="s">
        <v>202</v>
      </c>
      <c r="B24" s="4">
        <v>8</v>
      </c>
      <c r="C24" s="15">
        <f t="shared" si="1"/>
        <v>150</v>
      </c>
      <c r="D24" s="18">
        <f t="shared" si="0"/>
        <v>150</v>
      </c>
      <c r="E24" s="16">
        <v>845</v>
      </c>
      <c r="F24" s="16">
        <f>E24-E23</f>
        <v>9</v>
      </c>
      <c r="G24" s="19"/>
    </row>
    <row r="25" spans="1:7" ht="18" customHeight="1">
      <c r="A25" s="23" t="s">
        <v>203</v>
      </c>
      <c r="B25" s="4">
        <v>8</v>
      </c>
      <c r="C25" s="15">
        <f t="shared" si="1"/>
        <v>158</v>
      </c>
      <c r="D25" s="18">
        <f t="shared" si="0"/>
        <v>158</v>
      </c>
      <c r="E25" s="16"/>
      <c r="F25" s="16"/>
      <c r="G25" s="19"/>
    </row>
    <row r="26" spans="1:7" ht="18" customHeight="1">
      <c r="A26" s="23" t="s">
        <v>204</v>
      </c>
      <c r="B26" s="4">
        <v>11</v>
      </c>
      <c r="C26" s="15">
        <f t="shared" si="1"/>
        <v>169</v>
      </c>
      <c r="D26" s="18">
        <f t="shared" si="0"/>
        <v>169</v>
      </c>
      <c r="E26" s="16">
        <v>1010</v>
      </c>
      <c r="F26" s="16">
        <f>E26-E24</f>
        <v>165</v>
      </c>
      <c r="G26" s="19"/>
    </row>
    <row r="27" spans="1:7" ht="18" customHeight="1">
      <c r="A27" s="23" t="s">
        <v>205</v>
      </c>
      <c r="B27" s="4">
        <v>11</v>
      </c>
      <c r="C27" s="15">
        <f t="shared" si="1"/>
        <v>180</v>
      </c>
      <c r="D27" s="18">
        <f t="shared" si="0"/>
        <v>180</v>
      </c>
      <c r="E27" s="16">
        <v>958</v>
      </c>
      <c r="F27" s="16"/>
      <c r="G27" s="19"/>
    </row>
    <row r="28" spans="1:7" ht="18" customHeight="1">
      <c r="A28" s="31" t="s">
        <v>206</v>
      </c>
      <c r="B28" s="4">
        <v>12</v>
      </c>
      <c r="C28" s="15">
        <f t="shared" si="1"/>
        <v>192</v>
      </c>
      <c r="D28" s="18">
        <f t="shared" si="0"/>
        <v>192</v>
      </c>
      <c r="E28" s="16">
        <v>1445</v>
      </c>
      <c r="F28" s="16">
        <f>E28-E27</f>
        <v>487</v>
      </c>
      <c r="G28" s="19" t="s">
        <v>20</v>
      </c>
    </row>
    <row r="29" spans="1:7" ht="18" customHeight="1">
      <c r="A29" s="51" t="s">
        <v>207</v>
      </c>
      <c r="B29" s="52">
        <v>8</v>
      </c>
      <c r="C29" s="53">
        <f t="shared" si="1"/>
        <v>200</v>
      </c>
      <c r="D29" s="54">
        <f t="shared" si="0"/>
        <v>200</v>
      </c>
      <c r="E29" s="55">
        <v>974</v>
      </c>
      <c r="F29" s="55"/>
      <c r="G29" s="56"/>
    </row>
    <row r="30" spans="1:7" ht="18" customHeight="1">
      <c r="A30" s="24" t="s">
        <v>181</v>
      </c>
      <c r="B30" s="4">
        <v>11</v>
      </c>
      <c r="C30" s="15">
        <f t="shared" si="1"/>
        <v>211</v>
      </c>
      <c r="D30" s="18">
        <f t="shared" si="0"/>
        <v>211</v>
      </c>
      <c r="E30" s="16"/>
      <c r="F30" s="16"/>
      <c r="G30" s="19"/>
    </row>
    <row r="31" spans="1:7" ht="18" customHeight="1">
      <c r="A31" s="23" t="s">
        <v>182</v>
      </c>
      <c r="B31" s="4">
        <v>9</v>
      </c>
      <c r="C31" s="15">
        <f t="shared" si="1"/>
        <v>220</v>
      </c>
      <c r="D31" s="18">
        <f t="shared" si="0"/>
        <v>220</v>
      </c>
      <c r="E31" s="16">
        <v>411</v>
      </c>
      <c r="F31" s="16"/>
      <c r="G31" s="19"/>
    </row>
    <row r="32" spans="1:7" ht="18" customHeight="1">
      <c r="A32" s="24" t="s">
        <v>183</v>
      </c>
      <c r="B32" s="4">
        <v>4</v>
      </c>
      <c r="C32" s="15">
        <f t="shared" si="1"/>
        <v>224</v>
      </c>
      <c r="D32" s="18">
        <f t="shared" si="0"/>
        <v>224</v>
      </c>
      <c r="E32" s="16"/>
      <c r="F32" s="16"/>
      <c r="G32" s="19"/>
    </row>
    <row r="33" spans="1:7" ht="18" customHeight="1">
      <c r="A33" s="24" t="s">
        <v>23</v>
      </c>
      <c r="B33" s="4">
        <v>19</v>
      </c>
      <c r="C33" s="15">
        <f t="shared" si="1"/>
        <v>243</v>
      </c>
      <c r="D33" s="18">
        <f t="shared" si="0"/>
        <v>243</v>
      </c>
      <c r="E33" s="16">
        <v>467</v>
      </c>
      <c r="F33" s="16"/>
      <c r="G33" s="19"/>
    </row>
    <row r="34" spans="1:7" ht="18" customHeight="1">
      <c r="A34" s="23" t="s">
        <v>24</v>
      </c>
      <c r="B34" s="4">
        <v>13</v>
      </c>
      <c r="C34" s="15">
        <f t="shared" si="1"/>
        <v>256</v>
      </c>
      <c r="D34" s="18">
        <f t="shared" si="0"/>
        <v>256</v>
      </c>
      <c r="E34" s="16"/>
      <c r="F34" s="16"/>
      <c r="G34" s="19"/>
    </row>
    <row r="35" spans="1:7" ht="18" customHeight="1">
      <c r="A35" s="23" t="s">
        <v>25</v>
      </c>
      <c r="B35" s="4">
        <v>6</v>
      </c>
      <c r="C35" s="15">
        <f t="shared" si="1"/>
        <v>262</v>
      </c>
      <c r="D35" s="18">
        <f t="shared" si="0"/>
        <v>262</v>
      </c>
      <c r="E35" s="16">
        <v>901</v>
      </c>
      <c r="F35" s="16">
        <f>901-467</f>
        <v>434</v>
      </c>
      <c r="G35" s="19"/>
    </row>
    <row r="36" spans="1:7" ht="18" customHeight="1">
      <c r="A36" s="23" t="s">
        <v>26</v>
      </c>
      <c r="B36" s="4">
        <v>6</v>
      </c>
      <c r="C36" s="15">
        <f t="shared" si="1"/>
        <v>268</v>
      </c>
      <c r="D36" s="18">
        <f t="shared" si="0"/>
        <v>268</v>
      </c>
      <c r="E36" s="16">
        <v>1346</v>
      </c>
      <c r="F36" s="16">
        <f>E36-E35</f>
        <v>445</v>
      </c>
      <c r="G36" s="19"/>
    </row>
    <row r="37" spans="1:7" ht="18" customHeight="1">
      <c r="A37" s="23" t="s">
        <v>27</v>
      </c>
      <c r="B37" s="4">
        <v>7</v>
      </c>
      <c r="C37" s="15">
        <f t="shared" si="1"/>
        <v>275</v>
      </c>
      <c r="D37" s="18">
        <f t="shared" si="0"/>
        <v>275</v>
      </c>
      <c r="E37" s="16">
        <v>1632</v>
      </c>
      <c r="F37" s="16">
        <f>E37-E36</f>
        <v>286</v>
      </c>
      <c r="G37" s="19"/>
    </row>
    <row r="38" spans="1:7" ht="18" customHeight="1">
      <c r="A38" s="30" t="s">
        <v>28</v>
      </c>
      <c r="B38" s="4">
        <v>6</v>
      </c>
      <c r="C38" s="15">
        <f t="shared" si="1"/>
        <v>281</v>
      </c>
      <c r="D38" s="18">
        <f t="shared" si="0"/>
        <v>281</v>
      </c>
      <c r="E38" s="16"/>
      <c r="F38" s="16"/>
      <c r="G38" s="19" t="s">
        <v>29</v>
      </c>
    </row>
    <row r="39" spans="1:7" ht="18" customHeight="1">
      <c r="A39" s="59" t="s">
        <v>173</v>
      </c>
      <c r="B39" s="46">
        <v>7</v>
      </c>
      <c r="C39" s="47">
        <f t="shared" si="1"/>
        <v>288</v>
      </c>
      <c r="D39" s="48">
        <f t="shared" si="0"/>
        <v>288</v>
      </c>
      <c r="E39" s="49">
        <v>2469</v>
      </c>
      <c r="F39" s="49">
        <f>2469-1632</f>
        <v>837</v>
      </c>
      <c r="G39" s="50" t="s">
        <v>30</v>
      </c>
    </row>
    <row r="40" spans="1:7" ht="18" customHeight="1">
      <c r="A40" s="30" t="s">
        <v>31</v>
      </c>
      <c r="B40" s="4">
        <v>0</v>
      </c>
      <c r="C40" s="15">
        <f t="shared" si="1"/>
        <v>288</v>
      </c>
      <c r="D40" s="18">
        <f t="shared" si="0"/>
        <v>288</v>
      </c>
      <c r="E40" s="16">
        <v>2469</v>
      </c>
      <c r="F40" s="16"/>
      <c r="G40" s="19" t="s">
        <v>22</v>
      </c>
    </row>
    <row r="41" spans="1:7" ht="18" customHeight="1">
      <c r="A41" s="23" t="s">
        <v>32</v>
      </c>
      <c r="B41" s="4">
        <v>26</v>
      </c>
      <c r="C41" s="15">
        <f t="shared" si="1"/>
        <v>314</v>
      </c>
      <c r="D41" s="18">
        <f t="shared" si="0"/>
        <v>314</v>
      </c>
      <c r="E41" s="16"/>
      <c r="F41" s="16"/>
      <c r="G41" s="19"/>
    </row>
    <row r="42" spans="1:7" ht="18" customHeight="1">
      <c r="A42" s="23" t="s">
        <v>33</v>
      </c>
      <c r="B42" s="4">
        <v>9</v>
      </c>
      <c r="C42" s="15">
        <f t="shared" si="1"/>
        <v>323</v>
      </c>
      <c r="D42" s="18">
        <f t="shared" si="0"/>
        <v>323</v>
      </c>
      <c r="E42" s="16">
        <v>988</v>
      </c>
      <c r="F42" s="16"/>
      <c r="G42" s="19"/>
    </row>
    <row r="43" spans="1:7" ht="18" customHeight="1">
      <c r="A43" s="24" t="s">
        <v>34</v>
      </c>
      <c r="B43" s="4">
        <v>4</v>
      </c>
      <c r="C43" s="15">
        <f t="shared" si="1"/>
        <v>327</v>
      </c>
      <c r="D43" s="18">
        <f t="shared" si="0"/>
        <v>327</v>
      </c>
      <c r="E43" s="16">
        <v>583</v>
      </c>
      <c r="F43" s="16"/>
      <c r="G43" s="19"/>
    </row>
    <row r="44" spans="1:7" ht="18" customHeight="1">
      <c r="A44" s="24" t="s">
        <v>35</v>
      </c>
      <c r="B44" s="4">
        <v>24</v>
      </c>
      <c r="C44" s="15">
        <f t="shared" si="1"/>
        <v>351</v>
      </c>
      <c r="D44" s="18">
        <f t="shared" si="0"/>
        <v>351</v>
      </c>
      <c r="E44" s="16"/>
      <c r="F44" s="16"/>
      <c r="G44" s="19" t="s">
        <v>209</v>
      </c>
    </row>
    <row r="45" spans="1:7" ht="18" customHeight="1" thickBot="1">
      <c r="A45" s="10" t="s">
        <v>3</v>
      </c>
      <c r="B45" s="9"/>
      <c r="C45" s="8" t="s">
        <v>208</v>
      </c>
      <c r="D45" s="5"/>
      <c r="E45" s="6">
        <f>351/4</f>
        <v>87.75</v>
      </c>
      <c r="F45" s="7" t="s">
        <v>4</v>
      </c>
      <c r="G45" s="21"/>
    </row>
    <row r="46" spans="1:7" ht="12" customHeight="1" thickBot="1">
      <c r="A46" s="25"/>
      <c r="B46" s="26"/>
      <c r="C46" s="27"/>
      <c r="D46" s="27"/>
      <c r="E46" s="28"/>
      <c r="F46" s="28"/>
      <c r="G46" s="29"/>
    </row>
    <row r="47" spans="1:7" ht="18" customHeight="1">
      <c r="A47" s="22" t="s">
        <v>185</v>
      </c>
      <c r="B47" s="11"/>
      <c r="C47" s="12"/>
      <c r="D47" s="13"/>
      <c r="E47" s="12"/>
      <c r="F47" s="12"/>
      <c r="G47" s="14" t="s">
        <v>15</v>
      </c>
    </row>
    <row r="48" spans="1:7" ht="18" customHeight="1">
      <c r="A48" s="24" t="s">
        <v>35</v>
      </c>
      <c r="B48" s="4">
        <v>0</v>
      </c>
      <c r="C48" s="15">
        <v>0</v>
      </c>
      <c r="D48" s="18">
        <f>D44</f>
        <v>351</v>
      </c>
      <c r="E48" s="16"/>
      <c r="F48" s="16"/>
      <c r="G48" s="19"/>
    </row>
    <row r="49" spans="1:7" ht="18" customHeight="1">
      <c r="A49" s="23" t="s">
        <v>36</v>
      </c>
      <c r="B49" s="4">
        <v>13</v>
      </c>
      <c r="C49" s="15">
        <f>C48+B49</f>
        <v>13</v>
      </c>
      <c r="D49" s="18">
        <f>D48+B49</f>
        <v>364</v>
      </c>
      <c r="E49" s="16"/>
      <c r="F49" s="16"/>
      <c r="G49" s="19"/>
    </row>
    <row r="50" spans="1:7" ht="18" customHeight="1">
      <c r="A50" s="23" t="s">
        <v>37</v>
      </c>
      <c r="B50" s="4">
        <v>14</v>
      </c>
      <c r="C50" s="15">
        <f aca="true" t="shared" si="2" ref="C50:C78">C49+B50</f>
        <v>27</v>
      </c>
      <c r="D50" s="18">
        <f>$D$48+B50</f>
        <v>365</v>
      </c>
      <c r="E50" s="16">
        <v>345</v>
      </c>
      <c r="F50" s="16"/>
      <c r="G50" s="19"/>
    </row>
    <row r="51" spans="1:7" ht="18" customHeight="1">
      <c r="A51" s="23" t="s">
        <v>38</v>
      </c>
      <c r="B51" s="4">
        <v>11</v>
      </c>
      <c r="C51" s="15">
        <f t="shared" si="2"/>
        <v>38</v>
      </c>
      <c r="D51" s="18">
        <f>$D$48+B51</f>
        <v>362</v>
      </c>
      <c r="E51" s="16"/>
      <c r="F51" s="16"/>
      <c r="G51" s="19"/>
    </row>
    <row r="52" spans="1:7" ht="18" customHeight="1">
      <c r="A52" s="24" t="s">
        <v>39</v>
      </c>
      <c r="B52" s="4">
        <v>6</v>
      </c>
      <c r="C52" s="15">
        <f t="shared" si="2"/>
        <v>44</v>
      </c>
      <c r="D52" s="18">
        <f>$D$48+B52</f>
        <v>357</v>
      </c>
      <c r="E52" s="16">
        <v>267</v>
      </c>
      <c r="F52" s="16"/>
      <c r="G52" s="19"/>
    </row>
    <row r="53" spans="1:7" ht="18" customHeight="1">
      <c r="A53" s="23" t="s">
        <v>40</v>
      </c>
      <c r="B53" s="4">
        <v>16</v>
      </c>
      <c r="C53" s="15">
        <f t="shared" si="2"/>
        <v>60</v>
      </c>
      <c r="D53" s="18">
        <f>$D$48+B53</f>
        <v>367</v>
      </c>
      <c r="E53" s="16"/>
      <c r="F53" s="16"/>
      <c r="G53" s="19"/>
    </row>
    <row r="54" spans="1:7" ht="18" customHeight="1">
      <c r="A54" s="23" t="s">
        <v>41</v>
      </c>
      <c r="B54" s="4">
        <v>9</v>
      </c>
      <c r="C54" s="15">
        <f t="shared" si="2"/>
        <v>69</v>
      </c>
      <c r="D54" s="18">
        <f aca="true" t="shared" si="3" ref="D54:D78">$D$48+C54</f>
        <v>420</v>
      </c>
      <c r="E54" s="16"/>
      <c r="F54" s="16"/>
      <c r="G54" s="19"/>
    </row>
    <row r="55" spans="1:7" ht="18" customHeight="1">
      <c r="A55" s="23" t="s">
        <v>42</v>
      </c>
      <c r="B55" s="4">
        <v>8</v>
      </c>
      <c r="C55" s="15">
        <f t="shared" si="2"/>
        <v>77</v>
      </c>
      <c r="D55" s="18">
        <f t="shared" si="3"/>
        <v>428</v>
      </c>
      <c r="E55" s="16"/>
      <c r="F55" s="16"/>
      <c r="G55" s="19"/>
    </row>
    <row r="56" spans="1:7" ht="18" customHeight="1">
      <c r="A56" s="23" t="s">
        <v>43</v>
      </c>
      <c r="B56" s="4">
        <v>6</v>
      </c>
      <c r="C56" s="15">
        <f t="shared" si="2"/>
        <v>83</v>
      </c>
      <c r="D56" s="18">
        <f t="shared" si="3"/>
        <v>434</v>
      </c>
      <c r="E56" s="16"/>
      <c r="F56" s="16"/>
      <c r="G56" s="19"/>
    </row>
    <row r="57" spans="1:7" ht="18" customHeight="1">
      <c r="A57" s="24" t="s">
        <v>44</v>
      </c>
      <c r="B57" s="4">
        <v>11</v>
      </c>
      <c r="C57" s="15">
        <f t="shared" si="2"/>
        <v>94</v>
      </c>
      <c r="D57" s="18">
        <f t="shared" si="3"/>
        <v>445</v>
      </c>
      <c r="E57" s="16"/>
      <c r="F57" s="16"/>
      <c r="G57" s="19"/>
    </row>
    <row r="58" spans="1:7" ht="18" customHeight="1">
      <c r="A58" s="57" t="s">
        <v>45</v>
      </c>
      <c r="B58" s="46">
        <v>18</v>
      </c>
      <c r="C58" s="47">
        <f t="shared" si="2"/>
        <v>112</v>
      </c>
      <c r="D58" s="48">
        <f t="shared" si="3"/>
        <v>463</v>
      </c>
      <c r="E58" s="49"/>
      <c r="F58" s="49"/>
      <c r="G58" s="50"/>
    </row>
    <row r="59" spans="1:7" ht="18" customHeight="1">
      <c r="A59" s="23" t="s">
        <v>46</v>
      </c>
      <c r="B59" s="4">
        <v>10</v>
      </c>
      <c r="C59" s="15">
        <f t="shared" si="2"/>
        <v>122</v>
      </c>
      <c r="D59" s="18">
        <f t="shared" si="3"/>
        <v>473</v>
      </c>
      <c r="E59" s="16"/>
      <c r="F59" s="16"/>
      <c r="G59" s="19"/>
    </row>
    <row r="60" spans="1:7" ht="18" customHeight="1">
      <c r="A60" s="23" t="s">
        <v>47</v>
      </c>
      <c r="B60" s="4">
        <v>11</v>
      </c>
      <c r="C60" s="15">
        <f t="shared" si="2"/>
        <v>133</v>
      </c>
      <c r="D60" s="18">
        <f t="shared" si="3"/>
        <v>484</v>
      </c>
      <c r="E60" s="16"/>
      <c r="F60" s="16"/>
      <c r="G60" s="19"/>
    </row>
    <row r="61" spans="1:7" ht="18" customHeight="1">
      <c r="A61" s="24" t="s">
        <v>48</v>
      </c>
      <c r="B61" s="4">
        <v>15</v>
      </c>
      <c r="C61" s="15">
        <f t="shared" si="2"/>
        <v>148</v>
      </c>
      <c r="D61" s="18">
        <f t="shared" si="3"/>
        <v>499</v>
      </c>
      <c r="E61" s="16">
        <v>395</v>
      </c>
      <c r="F61" s="16"/>
      <c r="G61" s="19"/>
    </row>
    <row r="62" spans="1:7" ht="18" customHeight="1">
      <c r="A62" s="23" t="s">
        <v>49</v>
      </c>
      <c r="B62" s="4">
        <v>14</v>
      </c>
      <c r="C62" s="15">
        <f t="shared" si="2"/>
        <v>162</v>
      </c>
      <c r="D62" s="18">
        <f t="shared" si="3"/>
        <v>513</v>
      </c>
      <c r="E62" s="16"/>
      <c r="F62" s="16"/>
      <c r="G62" s="19"/>
    </row>
    <row r="63" spans="1:7" ht="18" customHeight="1">
      <c r="A63" s="24" t="s">
        <v>50</v>
      </c>
      <c r="B63" s="4">
        <v>17</v>
      </c>
      <c r="C63" s="15">
        <f t="shared" si="2"/>
        <v>179</v>
      </c>
      <c r="D63" s="18">
        <f t="shared" si="3"/>
        <v>530</v>
      </c>
      <c r="E63" s="16"/>
      <c r="F63" s="16"/>
      <c r="G63" s="19"/>
    </row>
    <row r="64" spans="1:7" ht="18" customHeight="1">
      <c r="A64" s="23" t="s">
        <v>51</v>
      </c>
      <c r="B64" s="4">
        <v>8</v>
      </c>
      <c r="C64" s="15">
        <f t="shared" si="2"/>
        <v>187</v>
      </c>
      <c r="D64" s="18">
        <f t="shared" si="3"/>
        <v>538</v>
      </c>
      <c r="E64" s="16">
        <v>587</v>
      </c>
      <c r="F64" s="16">
        <f>587-395</f>
        <v>192</v>
      </c>
      <c r="G64" s="19"/>
    </row>
    <row r="65" spans="1:7" ht="18" customHeight="1">
      <c r="A65" s="23" t="s">
        <v>52</v>
      </c>
      <c r="B65" s="4">
        <v>12</v>
      </c>
      <c r="C65" s="15">
        <f t="shared" si="2"/>
        <v>199</v>
      </c>
      <c r="D65" s="18">
        <f t="shared" si="3"/>
        <v>550</v>
      </c>
      <c r="E65" s="16"/>
      <c r="F65" s="16"/>
      <c r="G65" s="19"/>
    </row>
    <row r="66" spans="1:7" ht="18" customHeight="1">
      <c r="A66" s="23" t="s">
        <v>53</v>
      </c>
      <c r="B66" s="4">
        <v>7</v>
      </c>
      <c r="C66" s="15">
        <f t="shared" si="2"/>
        <v>206</v>
      </c>
      <c r="D66" s="18">
        <f t="shared" si="3"/>
        <v>557</v>
      </c>
      <c r="E66" s="16">
        <v>990</v>
      </c>
      <c r="F66" s="16">
        <f>990-587</f>
        <v>403</v>
      </c>
      <c r="G66" s="19"/>
    </row>
    <row r="67" spans="1:7" ht="18" customHeight="1">
      <c r="A67" s="30" t="s">
        <v>54</v>
      </c>
      <c r="B67" s="4">
        <v>5</v>
      </c>
      <c r="C67" s="15">
        <f t="shared" si="2"/>
        <v>211</v>
      </c>
      <c r="D67" s="18">
        <f t="shared" si="3"/>
        <v>562</v>
      </c>
      <c r="E67" s="16">
        <v>1279</v>
      </c>
      <c r="F67" s="16">
        <f>E67-E66</f>
        <v>289</v>
      </c>
      <c r="G67" s="19" t="s">
        <v>55</v>
      </c>
    </row>
    <row r="68" spans="1:7" ht="18" customHeight="1">
      <c r="A68" s="23" t="s">
        <v>56</v>
      </c>
      <c r="B68" s="4"/>
      <c r="C68" s="15">
        <f t="shared" si="2"/>
        <v>211</v>
      </c>
      <c r="D68" s="18">
        <f t="shared" si="3"/>
        <v>562</v>
      </c>
      <c r="E68" s="16"/>
      <c r="F68" s="16"/>
      <c r="G68" s="19" t="s">
        <v>57</v>
      </c>
    </row>
    <row r="69" spans="1:7" ht="18" customHeight="1">
      <c r="A69" s="58" t="s">
        <v>21</v>
      </c>
      <c r="B69" s="46">
        <v>3</v>
      </c>
      <c r="C69" s="47">
        <f t="shared" si="2"/>
        <v>214</v>
      </c>
      <c r="D69" s="48">
        <f t="shared" si="3"/>
        <v>565</v>
      </c>
      <c r="E69" s="49">
        <v>1279</v>
      </c>
      <c r="F69" s="49"/>
      <c r="G69" s="50" t="s">
        <v>58</v>
      </c>
    </row>
    <row r="70" spans="1:7" ht="18" customHeight="1">
      <c r="A70" s="23" t="s">
        <v>59</v>
      </c>
      <c r="B70" s="4">
        <v>9</v>
      </c>
      <c r="C70" s="15">
        <f t="shared" si="2"/>
        <v>223</v>
      </c>
      <c r="D70" s="18">
        <f t="shared" si="3"/>
        <v>574</v>
      </c>
      <c r="E70" s="16">
        <v>816</v>
      </c>
      <c r="F70" s="16"/>
      <c r="G70" s="19"/>
    </row>
    <row r="71" spans="1:7" ht="18" customHeight="1">
      <c r="A71" s="23" t="s">
        <v>60</v>
      </c>
      <c r="B71" s="4">
        <v>18</v>
      </c>
      <c r="C71" s="15">
        <f t="shared" si="2"/>
        <v>241</v>
      </c>
      <c r="D71" s="18">
        <f t="shared" si="3"/>
        <v>592</v>
      </c>
      <c r="E71" s="16">
        <v>808</v>
      </c>
      <c r="F71" s="16"/>
      <c r="G71" s="19"/>
    </row>
    <row r="72" spans="1:7" ht="18" customHeight="1">
      <c r="A72" s="30" t="s">
        <v>31</v>
      </c>
      <c r="B72" s="4">
        <v>12</v>
      </c>
      <c r="C72" s="15">
        <f t="shared" si="2"/>
        <v>253</v>
      </c>
      <c r="D72" s="18">
        <f t="shared" si="3"/>
        <v>604</v>
      </c>
      <c r="E72" s="16"/>
      <c r="F72" s="16"/>
      <c r="G72" s="19" t="s">
        <v>22</v>
      </c>
    </row>
    <row r="73" spans="1:7" ht="18" customHeight="1">
      <c r="A73" s="24" t="s">
        <v>16</v>
      </c>
      <c r="B73" s="4">
        <v>14</v>
      </c>
      <c r="C73" s="15">
        <f t="shared" si="2"/>
        <v>267</v>
      </c>
      <c r="D73" s="18">
        <f t="shared" si="3"/>
        <v>618</v>
      </c>
      <c r="E73" s="16"/>
      <c r="F73" s="16"/>
      <c r="G73" s="19" t="s">
        <v>61</v>
      </c>
    </row>
    <row r="74" spans="1:7" ht="18" customHeight="1">
      <c r="A74" s="30" t="s">
        <v>21</v>
      </c>
      <c r="B74" s="4">
        <v>8</v>
      </c>
      <c r="C74" s="15">
        <f t="shared" si="2"/>
        <v>275</v>
      </c>
      <c r="D74" s="18">
        <f t="shared" si="3"/>
        <v>626</v>
      </c>
      <c r="E74" s="16"/>
      <c r="F74" s="16"/>
      <c r="G74" s="19" t="s">
        <v>22</v>
      </c>
    </row>
    <row r="75" spans="1:7" ht="18" customHeight="1">
      <c r="A75" s="24" t="s">
        <v>17</v>
      </c>
      <c r="B75" s="4">
        <v>2</v>
      </c>
      <c r="C75" s="15">
        <f t="shared" si="2"/>
        <v>277</v>
      </c>
      <c r="D75" s="18">
        <f t="shared" si="3"/>
        <v>628</v>
      </c>
      <c r="E75" s="16"/>
      <c r="F75" s="16"/>
      <c r="G75" s="19"/>
    </row>
    <row r="76" spans="1:7" ht="18" customHeight="1">
      <c r="A76" s="24" t="s">
        <v>18</v>
      </c>
      <c r="B76" s="4">
        <v>10</v>
      </c>
      <c r="C76" s="15">
        <f t="shared" si="2"/>
        <v>287</v>
      </c>
      <c r="D76" s="18">
        <f t="shared" si="3"/>
        <v>638</v>
      </c>
      <c r="E76" s="16"/>
      <c r="F76" s="16"/>
      <c r="G76" s="19"/>
    </row>
    <row r="77" spans="1:7" ht="18" customHeight="1">
      <c r="A77" s="24" t="s">
        <v>19</v>
      </c>
      <c r="B77" s="4">
        <v>19</v>
      </c>
      <c r="C77" s="15">
        <f t="shared" si="2"/>
        <v>306</v>
      </c>
      <c r="D77" s="18">
        <f t="shared" si="3"/>
        <v>657</v>
      </c>
      <c r="E77" s="16"/>
      <c r="F77" s="16"/>
      <c r="G77" s="19"/>
    </row>
    <row r="78" spans="1:7" ht="18" customHeight="1">
      <c r="A78" s="38" t="s">
        <v>210</v>
      </c>
      <c r="B78" s="39">
        <v>7</v>
      </c>
      <c r="C78" s="40">
        <f t="shared" si="2"/>
        <v>313</v>
      </c>
      <c r="D78" s="41">
        <f t="shared" si="3"/>
        <v>664</v>
      </c>
      <c r="E78" s="42"/>
      <c r="F78" s="42"/>
      <c r="G78" s="43"/>
    </row>
    <row r="79" spans="1:7" ht="18" customHeight="1">
      <c r="A79" s="60" t="s">
        <v>189</v>
      </c>
      <c r="B79" s="61"/>
      <c r="C79" s="61"/>
      <c r="D79" s="61"/>
      <c r="E79" s="61"/>
      <c r="F79" s="61"/>
      <c r="G79" s="62"/>
    </row>
    <row r="80" spans="1:7" ht="18" customHeight="1" thickBot="1">
      <c r="A80" s="10" t="s">
        <v>5</v>
      </c>
      <c r="B80" s="9"/>
      <c r="C80" s="8" t="s">
        <v>211</v>
      </c>
      <c r="D80" s="5"/>
      <c r="E80" s="44">
        <f>313/3</f>
        <v>104.33333333333333</v>
      </c>
      <c r="F80" s="7" t="s">
        <v>4</v>
      </c>
      <c r="G80" s="21"/>
    </row>
    <row r="81" spans="1:7" ht="12" customHeight="1" thickBot="1">
      <c r="A81" s="25"/>
      <c r="B81" s="26"/>
      <c r="C81" s="27"/>
      <c r="D81" s="27"/>
      <c r="E81" s="28"/>
      <c r="F81" s="28"/>
      <c r="G81" s="29"/>
    </row>
    <row r="82" spans="1:7" ht="18" customHeight="1">
      <c r="A82" s="22" t="s">
        <v>186</v>
      </c>
      <c r="B82" s="11"/>
      <c r="C82" s="12"/>
      <c r="D82" s="13"/>
      <c r="E82" s="12"/>
      <c r="F82" s="12"/>
      <c r="G82" s="14" t="s">
        <v>62</v>
      </c>
    </row>
    <row r="83" spans="1:7" ht="18" customHeight="1">
      <c r="A83" s="24" t="s">
        <v>64</v>
      </c>
      <c r="B83" s="4">
        <v>0</v>
      </c>
      <c r="C83" s="15">
        <v>0</v>
      </c>
      <c r="D83" s="18">
        <f>D78</f>
        <v>664</v>
      </c>
      <c r="E83" s="16"/>
      <c r="F83" s="16"/>
      <c r="G83" s="19"/>
    </row>
    <row r="84" spans="1:7" ht="18" customHeight="1">
      <c r="A84" s="24" t="s">
        <v>63</v>
      </c>
      <c r="B84" s="4">
        <v>24</v>
      </c>
      <c r="C84" s="15">
        <f aca="true" t="shared" si="4" ref="C84:C147">C83+B84</f>
        <v>24</v>
      </c>
      <c r="D84" s="18">
        <f>$D$83+C84</f>
        <v>688</v>
      </c>
      <c r="E84" s="16"/>
      <c r="F84" s="16"/>
      <c r="G84" s="19"/>
    </row>
    <row r="85" spans="1:7" ht="18" customHeight="1">
      <c r="A85" s="23" t="s">
        <v>65</v>
      </c>
      <c r="B85" s="4">
        <v>13</v>
      </c>
      <c r="C85" s="15">
        <f t="shared" si="4"/>
        <v>37</v>
      </c>
      <c r="D85" s="18">
        <f aca="true" t="shared" si="5" ref="D85:D105">$D$83+C85</f>
        <v>701</v>
      </c>
      <c r="E85" s="16"/>
      <c r="F85" s="16"/>
      <c r="G85" s="19"/>
    </row>
    <row r="86" spans="1:7" ht="18" customHeight="1">
      <c r="A86" s="23" t="s">
        <v>66</v>
      </c>
      <c r="B86" s="4">
        <v>12</v>
      </c>
      <c r="C86" s="15">
        <f t="shared" si="4"/>
        <v>49</v>
      </c>
      <c r="D86" s="18">
        <f t="shared" si="5"/>
        <v>713</v>
      </c>
      <c r="E86" s="16"/>
      <c r="F86" s="16"/>
      <c r="G86" s="19"/>
    </row>
    <row r="87" spans="1:7" ht="18" customHeight="1">
      <c r="A87" s="24" t="s">
        <v>67</v>
      </c>
      <c r="B87" s="4">
        <v>13</v>
      </c>
      <c r="C87" s="15">
        <f t="shared" si="4"/>
        <v>62</v>
      </c>
      <c r="D87" s="18">
        <f t="shared" si="5"/>
        <v>726</v>
      </c>
      <c r="E87" s="16"/>
      <c r="F87" s="16"/>
      <c r="G87" s="19"/>
    </row>
    <row r="88" spans="1:7" ht="18" customHeight="1">
      <c r="A88" s="23" t="s">
        <v>68</v>
      </c>
      <c r="B88" s="4">
        <v>6</v>
      </c>
      <c r="C88" s="15">
        <f t="shared" si="4"/>
        <v>68</v>
      </c>
      <c r="D88" s="18">
        <f t="shared" si="5"/>
        <v>732</v>
      </c>
      <c r="E88" s="16"/>
      <c r="F88" s="16"/>
      <c r="G88" s="19"/>
    </row>
    <row r="89" spans="1:7" ht="18" customHeight="1">
      <c r="A89" s="57" t="s">
        <v>69</v>
      </c>
      <c r="B89" s="46">
        <v>14</v>
      </c>
      <c r="C89" s="47">
        <f t="shared" si="4"/>
        <v>82</v>
      </c>
      <c r="D89" s="48">
        <f t="shared" si="5"/>
        <v>746</v>
      </c>
      <c r="E89" s="49"/>
      <c r="F89" s="49"/>
      <c r="G89" s="50"/>
    </row>
    <row r="90" spans="1:7" ht="18" customHeight="1">
      <c r="A90" s="23" t="s">
        <v>70</v>
      </c>
      <c r="B90" s="4">
        <v>7</v>
      </c>
      <c r="C90" s="15">
        <f t="shared" si="4"/>
        <v>89</v>
      </c>
      <c r="D90" s="18">
        <f t="shared" si="5"/>
        <v>753</v>
      </c>
      <c r="E90" s="16"/>
      <c r="F90" s="16"/>
      <c r="G90" s="19"/>
    </row>
    <row r="91" spans="1:7" ht="18" customHeight="1">
      <c r="A91" s="24" t="s">
        <v>71</v>
      </c>
      <c r="B91" s="4">
        <v>6</v>
      </c>
      <c r="C91" s="15">
        <f t="shared" si="4"/>
        <v>95</v>
      </c>
      <c r="D91" s="18">
        <f t="shared" si="5"/>
        <v>759</v>
      </c>
      <c r="E91" s="16"/>
      <c r="F91" s="16"/>
      <c r="G91" s="19"/>
    </row>
    <row r="92" spans="1:7" ht="18" customHeight="1">
      <c r="A92" s="30" t="s">
        <v>72</v>
      </c>
      <c r="B92" s="4">
        <v>15</v>
      </c>
      <c r="C92" s="15">
        <f t="shared" si="4"/>
        <v>110</v>
      </c>
      <c r="D92" s="18">
        <f t="shared" si="5"/>
        <v>774</v>
      </c>
      <c r="E92" s="16">
        <v>129</v>
      </c>
      <c r="F92" s="16">
        <v>129</v>
      </c>
      <c r="G92" s="19" t="s">
        <v>20</v>
      </c>
    </row>
    <row r="93" spans="1:7" ht="18" customHeight="1">
      <c r="A93" s="23" t="s">
        <v>73</v>
      </c>
      <c r="B93" s="4">
        <v>7</v>
      </c>
      <c r="C93" s="15">
        <f t="shared" si="4"/>
        <v>117</v>
      </c>
      <c r="D93" s="18">
        <f t="shared" si="5"/>
        <v>781</v>
      </c>
      <c r="E93" s="16"/>
      <c r="F93" s="16"/>
      <c r="G93" s="19"/>
    </row>
    <row r="94" spans="1:7" ht="18" customHeight="1">
      <c r="A94" s="23" t="s">
        <v>74</v>
      </c>
      <c r="B94" s="4">
        <v>13</v>
      </c>
      <c r="C94" s="15">
        <f t="shared" si="4"/>
        <v>130</v>
      </c>
      <c r="D94" s="18">
        <f t="shared" si="5"/>
        <v>794</v>
      </c>
      <c r="E94" s="16"/>
      <c r="F94" s="16"/>
      <c r="G94" s="19"/>
    </row>
    <row r="95" spans="1:7" ht="18" customHeight="1">
      <c r="A95" s="23" t="s">
        <v>75</v>
      </c>
      <c r="B95" s="4">
        <v>12</v>
      </c>
      <c r="C95" s="15">
        <f t="shared" si="4"/>
        <v>142</v>
      </c>
      <c r="D95" s="18">
        <f t="shared" si="5"/>
        <v>806</v>
      </c>
      <c r="E95" s="16"/>
      <c r="F95" s="16"/>
      <c r="G95" s="19"/>
    </row>
    <row r="96" spans="1:7" ht="18" customHeight="1">
      <c r="A96" s="45" t="s">
        <v>76</v>
      </c>
      <c r="B96" s="46">
        <v>26</v>
      </c>
      <c r="C96" s="47">
        <f t="shared" si="4"/>
        <v>168</v>
      </c>
      <c r="D96" s="48">
        <f t="shared" si="5"/>
        <v>832</v>
      </c>
      <c r="E96" s="49"/>
      <c r="F96" s="49"/>
      <c r="G96" s="50"/>
    </row>
    <row r="97" spans="1:7" ht="18" customHeight="1">
      <c r="A97" s="23" t="s">
        <v>77</v>
      </c>
      <c r="B97" s="4">
        <v>5</v>
      </c>
      <c r="C97" s="15">
        <f t="shared" si="4"/>
        <v>173</v>
      </c>
      <c r="D97" s="18">
        <f t="shared" si="5"/>
        <v>837</v>
      </c>
      <c r="E97" s="16"/>
      <c r="F97" s="16"/>
      <c r="G97" s="19"/>
    </row>
    <row r="98" spans="1:7" ht="18" customHeight="1">
      <c r="A98" s="23" t="s">
        <v>78</v>
      </c>
      <c r="B98" s="4">
        <v>5</v>
      </c>
      <c r="C98" s="15">
        <f t="shared" si="4"/>
        <v>178</v>
      </c>
      <c r="D98" s="18">
        <f t="shared" si="5"/>
        <v>842</v>
      </c>
      <c r="E98" s="16"/>
      <c r="F98" s="16"/>
      <c r="G98" s="19"/>
    </row>
    <row r="99" spans="1:7" ht="18" customHeight="1">
      <c r="A99" s="23" t="s">
        <v>79</v>
      </c>
      <c r="B99" s="4">
        <v>5</v>
      </c>
      <c r="C99" s="15">
        <f t="shared" si="4"/>
        <v>183</v>
      </c>
      <c r="D99" s="18">
        <f t="shared" si="5"/>
        <v>847</v>
      </c>
      <c r="E99" s="16"/>
      <c r="F99" s="16"/>
      <c r="G99" s="19"/>
    </row>
    <row r="100" spans="1:7" ht="18" customHeight="1">
      <c r="A100" s="24" t="s">
        <v>80</v>
      </c>
      <c r="B100" s="4">
        <v>9</v>
      </c>
      <c r="C100" s="15">
        <f t="shared" si="4"/>
        <v>192</v>
      </c>
      <c r="D100" s="18">
        <f t="shared" si="5"/>
        <v>856</v>
      </c>
      <c r="E100" s="16"/>
      <c r="F100" s="16"/>
      <c r="G100" s="19"/>
    </row>
    <row r="101" spans="1:7" ht="18" customHeight="1">
      <c r="A101" s="24" t="s">
        <v>81</v>
      </c>
      <c r="B101" s="4">
        <v>10</v>
      </c>
      <c r="C101" s="15">
        <f t="shared" si="4"/>
        <v>202</v>
      </c>
      <c r="D101" s="18">
        <f t="shared" si="5"/>
        <v>866</v>
      </c>
      <c r="E101" s="16"/>
      <c r="F101" s="16"/>
      <c r="G101" s="19"/>
    </row>
    <row r="102" spans="1:7" ht="18" customHeight="1">
      <c r="A102" s="23" t="s">
        <v>82</v>
      </c>
      <c r="B102" s="4">
        <v>9</v>
      </c>
      <c r="C102" s="15">
        <f t="shared" si="4"/>
        <v>211</v>
      </c>
      <c r="D102" s="18">
        <f t="shared" si="5"/>
        <v>875</v>
      </c>
      <c r="E102" s="16"/>
      <c r="F102" s="16"/>
      <c r="G102" s="19"/>
    </row>
    <row r="103" spans="1:7" ht="18" customHeight="1">
      <c r="A103" s="23" t="s">
        <v>83</v>
      </c>
      <c r="B103" s="4">
        <v>9</v>
      </c>
      <c r="C103" s="15">
        <f t="shared" si="4"/>
        <v>220</v>
      </c>
      <c r="D103" s="18">
        <f t="shared" si="5"/>
        <v>884</v>
      </c>
      <c r="E103" s="16"/>
      <c r="F103" s="16"/>
      <c r="G103" s="19"/>
    </row>
    <row r="104" spans="1:7" ht="18" customHeight="1">
      <c r="A104" s="24" t="s">
        <v>84</v>
      </c>
      <c r="B104" s="4">
        <v>17</v>
      </c>
      <c r="C104" s="15">
        <f t="shared" si="4"/>
        <v>237</v>
      </c>
      <c r="D104" s="18">
        <f t="shared" si="5"/>
        <v>901</v>
      </c>
      <c r="E104" s="16"/>
      <c r="F104" s="16"/>
      <c r="G104" s="19"/>
    </row>
    <row r="105" spans="1:7" ht="18" customHeight="1">
      <c r="A105" s="23" t="s">
        <v>85</v>
      </c>
      <c r="B105" s="4">
        <v>10</v>
      </c>
      <c r="C105" s="15">
        <f t="shared" si="4"/>
        <v>247</v>
      </c>
      <c r="D105" s="18">
        <f t="shared" si="5"/>
        <v>911</v>
      </c>
      <c r="E105" s="16">
        <v>130</v>
      </c>
      <c r="F105" s="16"/>
      <c r="G105" s="19"/>
    </row>
    <row r="106" spans="1:7" ht="18" customHeight="1" thickBot="1">
      <c r="A106" s="10" t="s">
        <v>6</v>
      </c>
      <c r="B106" s="9"/>
      <c r="C106" s="8" t="s">
        <v>88</v>
      </c>
      <c r="D106" s="5"/>
      <c r="E106" s="44">
        <f>247/3</f>
        <v>82.33333333333333</v>
      </c>
      <c r="F106" s="7" t="s">
        <v>4</v>
      </c>
      <c r="G106" s="21"/>
    </row>
    <row r="107" spans="1:7" ht="12" customHeight="1" thickBot="1">
      <c r="A107" s="25"/>
      <c r="B107" s="26"/>
      <c r="C107" s="27"/>
      <c r="D107" s="27"/>
      <c r="E107" s="28"/>
      <c r="F107" s="28"/>
      <c r="G107" s="29"/>
    </row>
    <row r="108" spans="1:7" ht="18" customHeight="1">
      <c r="A108" s="22" t="s">
        <v>187</v>
      </c>
      <c r="B108" s="11"/>
      <c r="C108" s="12"/>
      <c r="D108" s="13"/>
      <c r="E108" s="12"/>
      <c r="F108" s="12"/>
      <c r="G108" s="14" t="s">
        <v>89</v>
      </c>
    </row>
    <row r="109" spans="1:7" ht="18" customHeight="1">
      <c r="A109" s="23" t="s">
        <v>85</v>
      </c>
      <c r="B109" s="4">
        <v>0</v>
      </c>
      <c r="C109" s="15">
        <v>0</v>
      </c>
      <c r="D109" s="18">
        <f>D105</f>
        <v>911</v>
      </c>
      <c r="E109" s="16">
        <v>130</v>
      </c>
      <c r="F109" s="16"/>
      <c r="G109" s="19"/>
    </row>
    <row r="110" spans="1:7" ht="18" customHeight="1">
      <c r="A110" s="24" t="s">
        <v>86</v>
      </c>
      <c r="B110" s="4">
        <v>22</v>
      </c>
      <c r="C110" s="15">
        <f t="shared" si="4"/>
        <v>22</v>
      </c>
      <c r="D110" s="18">
        <f>$D$109+C110</f>
        <v>933</v>
      </c>
      <c r="E110" s="16"/>
      <c r="F110" s="16"/>
      <c r="G110" s="19"/>
    </row>
    <row r="111" spans="1:7" ht="18" customHeight="1">
      <c r="A111" s="23" t="s">
        <v>87</v>
      </c>
      <c r="B111" s="4">
        <v>10</v>
      </c>
      <c r="C111" s="15">
        <f t="shared" si="4"/>
        <v>32</v>
      </c>
      <c r="D111" s="18">
        <f aca="true" t="shared" si="6" ref="D111:D138">$D$109+C111</f>
        <v>943</v>
      </c>
      <c r="E111" s="16"/>
      <c r="F111" s="16"/>
      <c r="G111" s="19"/>
    </row>
    <row r="112" spans="1:7" ht="18" customHeight="1">
      <c r="A112" s="23" t="s">
        <v>90</v>
      </c>
      <c r="B112" s="4">
        <v>17</v>
      </c>
      <c r="C112" s="15">
        <f t="shared" si="4"/>
        <v>49</v>
      </c>
      <c r="D112" s="18">
        <f t="shared" si="6"/>
        <v>960</v>
      </c>
      <c r="E112" s="16"/>
      <c r="F112" s="16"/>
      <c r="G112" s="19"/>
    </row>
    <row r="113" spans="1:7" ht="18" customHeight="1">
      <c r="A113" s="23" t="s">
        <v>91</v>
      </c>
      <c r="B113" s="4">
        <v>11</v>
      </c>
      <c r="C113" s="15">
        <f t="shared" si="4"/>
        <v>60</v>
      </c>
      <c r="D113" s="18">
        <f t="shared" si="6"/>
        <v>971</v>
      </c>
      <c r="E113" s="16"/>
      <c r="F113" s="16"/>
      <c r="G113" s="19"/>
    </row>
    <row r="114" spans="1:7" ht="18" customHeight="1">
      <c r="A114" s="23" t="s">
        <v>92</v>
      </c>
      <c r="B114" s="4">
        <v>10</v>
      </c>
      <c r="C114" s="15">
        <f t="shared" si="4"/>
        <v>70</v>
      </c>
      <c r="D114" s="18">
        <f t="shared" si="6"/>
        <v>981</v>
      </c>
      <c r="E114" s="16"/>
      <c r="F114" s="16"/>
      <c r="G114" s="19"/>
    </row>
    <row r="115" spans="1:7" ht="18" customHeight="1">
      <c r="A115" s="23" t="s">
        <v>93</v>
      </c>
      <c r="B115" s="4">
        <v>11</v>
      </c>
      <c r="C115" s="15">
        <f t="shared" si="4"/>
        <v>81</v>
      </c>
      <c r="D115" s="18">
        <f t="shared" si="6"/>
        <v>992</v>
      </c>
      <c r="E115" s="16"/>
      <c r="F115" s="16"/>
      <c r="G115" s="19" t="s">
        <v>94</v>
      </c>
    </row>
    <row r="116" spans="1:7" ht="18" customHeight="1">
      <c r="A116" s="24" t="s">
        <v>95</v>
      </c>
      <c r="B116" s="4">
        <v>6</v>
      </c>
      <c r="C116" s="15">
        <f t="shared" si="4"/>
        <v>87</v>
      </c>
      <c r="D116" s="18">
        <f t="shared" si="6"/>
        <v>998</v>
      </c>
      <c r="E116" s="16"/>
      <c r="F116" s="16"/>
      <c r="G116" s="19"/>
    </row>
    <row r="117" spans="1:7" ht="18" customHeight="1">
      <c r="A117" s="23" t="s">
        <v>96</v>
      </c>
      <c r="B117" s="4">
        <v>8</v>
      </c>
      <c r="C117" s="15">
        <f t="shared" si="4"/>
        <v>95</v>
      </c>
      <c r="D117" s="18">
        <f t="shared" si="6"/>
        <v>1006</v>
      </c>
      <c r="E117" s="16"/>
      <c r="F117" s="16"/>
      <c r="G117" s="19"/>
    </row>
    <row r="118" spans="1:7" ht="18" customHeight="1">
      <c r="A118" s="24" t="s">
        <v>97</v>
      </c>
      <c r="B118" s="4">
        <v>14</v>
      </c>
      <c r="C118" s="15">
        <f t="shared" si="4"/>
        <v>109</v>
      </c>
      <c r="D118" s="18">
        <f t="shared" si="6"/>
        <v>1020</v>
      </c>
      <c r="E118" s="16"/>
      <c r="F118" s="16"/>
      <c r="G118" s="19"/>
    </row>
    <row r="119" spans="1:7" ht="18" customHeight="1">
      <c r="A119" s="24" t="s">
        <v>98</v>
      </c>
      <c r="B119" s="4">
        <v>3</v>
      </c>
      <c r="C119" s="15">
        <f t="shared" si="4"/>
        <v>112</v>
      </c>
      <c r="D119" s="18">
        <f t="shared" si="6"/>
        <v>1023</v>
      </c>
      <c r="E119" s="16"/>
      <c r="F119" s="16"/>
      <c r="G119" s="19"/>
    </row>
    <row r="120" spans="1:7" ht="18" customHeight="1">
      <c r="A120" s="57" t="s">
        <v>99</v>
      </c>
      <c r="B120" s="46">
        <v>19</v>
      </c>
      <c r="C120" s="47">
        <f t="shared" si="4"/>
        <v>131</v>
      </c>
      <c r="D120" s="48">
        <f t="shared" si="6"/>
        <v>1042</v>
      </c>
      <c r="E120" s="49"/>
      <c r="F120" s="49"/>
      <c r="G120" s="50" t="s">
        <v>100</v>
      </c>
    </row>
    <row r="121" spans="1:7" ht="18" customHeight="1">
      <c r="A121" s="24" t="s">
        <v>101</v>
      </c>
      <c r="B121" s="4">
        <v>20</v>
      </c>
      <c r="C121" s="15">
        <f t="shared" si="4"/>
        <v>151</v>
      </c>
      <c r="D121" s="18">
        <f t="shared" si="6"/>
        <v>1062</v>
      </c>
      <c r="E121" s="16"/>
      <c r="F121" s="16"/>
      <c r="G121" s="19"/>
    </row>
    <row r="122" spans="1:7" ht="18" customHeight="1">
      <c r="A122" s="23" t="s">
        <v>102</v>
      </c>
      <c r="B122" s="4">
        <v>24</v>
      </c>
      <c r="C122" s="15">
        <f t="shared" si="4"/>
        <v>175</v>
      </c>
      <c r="D122" s="18">
        <f t="shared" si="6"/>
        <v>1086</v>
      </c>
      <c r="E122" s="16"/>
      <c r="F122" s="16"/>
      <c r="G122" s="19"/>
    </row>
    <row r="123" spans="1:7" ht="18" customHeight="1">
      <c r="A123" s="23" t="s">
        <v>103</v>
      </c>
      <c r="B123" s="4">
        <v>15</v>
      </c>
      <c r="C123" s="15">
        <f t="shared" si="4"/>
        <v>190</v>
      </c>
      <c r="D123" s="18">
        <f t="shared" si="6"/>
        <v>1101</v>
      </c>
      <c r="E123" s="16"/>
      <c r="F123" s="16"/>
      <c r="G123" s="19"/>
    </row>
    <row r="124" spans="1:7" ht="18" customHeight="1">
      <c r="A124" s="24" t="s">
        <v>104</v>
      </c>
      <c r="B124" s="4">
        <v>9</v>
      </c>
      <c r="C124" s="15">
        <f t="shared" si="4"/>
        <v>199</v>
      </c>
      <c r="D124" s="18">
        <f t="shared" si="6"/>
        <v>1110</v>
      </c>
      <c r="E124" s="16"/>
      <c r="F124" s="16"/>
      <c r="G124" s="19"/>
    </row>
    <row r="125" spans="1:7" ht="18" customHeight="1">
      <c r="A125" s="23" t="s">
        <v>105</v>
      </c>
      <c r="B125" s="4">
        <v>15</v>
      </c>
      <c r="C125" s="15">
        <f t="shared" si="4"/>
        <v>214</v>
      </c>
      <c r="D125" s="18">
        <f t="shared" si="6"/>
        <v>1125</v>
      </c>
      <c r="E125" s="16"/>
      <c r="F125" s="16"/>
      <c r="G125" s="19"/>
    </row>
    <row r="126" spans="1:7" ht="18" customHeight="1">
      <c r="A126" s="23" t="s">
        <v>106</v>
      </c>
      <c r="B126" s="4">
        <v>8</v>
      </c>
      <c r="C126" s="15">
        <f t="shared" si="4"/>
        <v>222</v>
      </c>
      <c r="D126" s="18">
        <f t="shared" si="6"/>
        <v>1133</v>
      </c>
      <c r="E126" s="16"/>
      <c r="F126" s="16"/>
      <c r="G126" s="19"/>
    </row>
    <row r="127" spans="1:7" ht="18" customHeight="1">
      <c r="A127" s="45" t="s">
        <v>107</v>
      </c>
      <c r="B127" s="46">
        <v>7</v>
      </c>
      <c r="C127" s="47">
        <f t="shared" si="4"/>
        <v>229</v>
      </c>
      <c r="D127" s="48">
        <f t="shared" si="6"/>
        <v>1140</v>
      </c>
      <c r="E127" s="49"/>
      <c r="F127" s="49"/>
      <c r="G127" s="50"/>
    </row>
    <row r="128" spans="1:7" ht="18" customHeight="1">
      <c r="A128" s="24" t="s">
        <v>108</v>
      </c>
      <c r="B128" s="4">
        <v>21</v>
      </c>
      <c r="C128" s="15">
        <f t="shared" si="4"/>
        <v>250</v>
      </c>
      <c r="D128" s="18">
        <f t="shared" si="6"/>
        <v>1161</v>
      </c>
      <c r="E128" s="16"/>
      <c r="F128" s="16"/>
      <c r="G128" s="19"/>
    </row>
    <row r="129" spans="1:7" ht="18" customHeight="1">
      <c r="A129" s="24" t="s">
        <v>109</v>
      </c>
      <c r="B129" s="4">
        <v>25</v>
      </c>
      <c r="C129" s="15">
        <f t="shared" si="4"/>
        <v>275</v>
      </c>
      <c r="D129" s="18">
        <f t="shared" si="6"/>
        <v>1186</v>
      </c>
      <c r="E129" s="16"/>
      <c r="F129" s="16"/>
      <c r="G129" s="19"/>
    </row>
    <row r="130" spans="1:7" ht="18" customHeight="1">
      <c r="A130" s="23" t="s">
        <v>110</v>
      </c>
      <c r="B130" s="4">
        <v>17</v>
      </c>
      <c r="C130" s="15">
        <f t="shared" si="4"/>
        <v>292</v>
      </c>
      <c r="D130" s="18">
        <f t="shared" si="6"/>
        <v>1203</v>
      </c>
      <c r="E130" s="16"/>
      <c r="F130" s="16"/>
      <c r="G130" s="19"/>
    </row>
    <row r="131" spans="1:7" ht="18" customHeight="1">
      <c r="A131" s="23" t="s">
        <v>111</v>
      </c>
      <c r="B131" s="4">
        <v>31</v>
      </c>
      <c r="C131" s="15">
        <f t="shared" si="4"/>
        <v>323</v>
      </c>
      <c r="D131" s="18">
        <f t="shared" si="6"/>
        <v>1234</v>
      </c>
      <c r="E131" s="16"/>
      <c r="F131" s="16"/>
      <c r="G131" s="19"/>
    </row>
    <row r="132" spans="1:7" ht="18" customHeight="1">
      <c r="A132" s="23" t="s">
        <v>112</v>
      </c>
      <c r="B132" s="4">
        <v>17</v>
      </c>
      <c r="C132" s="15">
        <f t="shared" si="4"/>
        <v>340</v>
      </c>
      <c r="D132" s="18">
        <f t="shared" si="6"/>
        <v>1251</v>
      </c>
      <c r="E132" s="16"/>
      <c r="F132" s="16"/>
      <c r="G132" s="19"/>
    </row>
    <row r="133" spans="1:7" ht="18" customHeight="1">
      <c r="A133" s="23" t="s">
        <v>113</v>
      </c>
      <c r="B133" s="4">
        <v>9</v>
      </c>
      <c r="C133" s="15">
        <f t="shared" si="4"/>
        <v>349</v>
      </c>
      <c r="D133" s="18">
        <f t="shared" si="6"/>
        <v>1260</v>
      </c>
      <c r="E133" s="16"/>
      <c r="F133" s="16"/>
      <c r="G133" s="19"/>
    </row>
    <row r="134" spans="1:7" ht="18" customHeight="1">
      <c r="A134" s="24" t="s">
        <v>114</v>
      </c>
      <c r="B134" s="4">
        <v>8</v>
      </c>
      <c r="C134" s="15">
        <f t="shared" si="4"/>
        <v>357</v>
      </c>
      <c r="D134" s="18">
        <f t="shared" si="6"/>
        <v>1268</v>
      </c>
      <c r="E134" s="16"/>
      <c r="F134" s="16"/>
      <c r="G134" s="19"/>
    </row>
    <row r="135" spans="1:7" ht="18" customHeight="1">
      <c r="A135" s="24" t="s">
        <v>115</v>
      </c>
      <c r="B135" s="4">
        <v>24</v>
      </c>
      <c r="C135" s="15">
        <f t="shared" si="4"/>
        <v>381</v>
      </c>
      <c r="D135" s="18">
        <f t="shared" si="6"/>
        <v>1292</v>
      </c>
      <c r="E135" s="16">
        <v>172</v>
      </c>
      <c r="F135" s="16"/>
      <c r="G135" s="19"/>
    </row>
    <row r="136" spans="1:7" ht="18" customHeight="1">
      <c r="A136" s="23" t="s">
        <v>116</v>
      </c>
      <c r="B136" s="4">
        <v>11</v>
      </c>
      <c r="C136" s="15">
        <f t="shared" si="4"/>
        <v>392</v>
      </c>
      <c r="D136" s="18">
        <f t="shared" si="6"/>
        <v>1303</v>
      </c>
      <c r="E136" s="16">
        <v>200</v>
      </c>
      <c r="F136" s="16">
        <f>E136-E135</f>
        <v>28</v>
      </c>
      <c r="G136" s="19"/>
    </row>
    <row r="137" spans="1:7" ht="18" customHeight="1">
      <c r="A137" s="23" t="s">
        <v>117</v>
      </c>
      <c r="B137" s="4">
        <v>5</v>
      </c>
      <c r="C137" s="15">
        <f t="shared" si="4"/>
        <v>397</v>
      </c>
      <c r="D137" s="18">
        <f t="shared" si="6"/>
        <v>1308</v>
      </c>
      <c r="E137" s="16"/>
      <c r="F137" s="16"/>
      <c r="G137" s="19"/>
    </row>
    <row r="138" spans="1:7" ht="18" customHeight="1">
      <c r="A138" s="24" t="s">
        <v>118</v>
      </c>
      <c r="B138" s="4">
        <v>12</v>
      </c>
      <c r="C138" s="15">
        <f t="shared" si="4"/>
        <v>409</v>
      </c>
      <c r="D138" s="18">
        <f t="shared" si="6"/>
        <v>1320</v>
      </c>
      <c r="E138" s="16">
        <v>291</v>
      </c>
      <c r="F138" s="16">
        <v>91</v>
      </c>
      <c r="G138" s="19"/>
    </row>
    <row r="139" spans="1:7" ht="18" customHeight="1" thickBot="1">
      <c r="A139" s="10" t="s">
        <v>119</v>
      </c>
      <c r="B139" s="9"/>
      <c r="C139" s="8" t="s">
        <v>120</v>
      </c>
      <c r="D139" s="5"/>
      <c r="E139" s="44">
        <f>409/4</f>
        <v>102.25</v>
      </c>
      <c r="F139" s="7" t="s">
        <v>4</v>
      </c>
      <c r="G139" s="21"/>
    </row>
    <row r="140" spans="1:7" ht="12" customHeight="1" thickBot="1">
      <c r="A140" s="25"/>
      <c r="B140" s="26"/>
      <c r="C140" s="27"/>
      <c r="D140" s="27"/>
      <c r="E140" s="28"/>
      <c r="F140" s="28"/>
      <c r="G140" s="29"/>
    </row>
    <row r="141" spans="1:7" ht="18" customHeight="1">
      <c r="A141" s="22" t="s">
        <v>188</v>
      </c>
      <c r="B141" s="11"/>
      <c r="C141" s="12"/>
      <c r="D141" s="13"/>
      <c r="E141" s="12"/>
      <c r="F141" s="12"/>
      <c r="G141" s="14" t="s">
        <v>121</v>
      </c>
    </row>
    <row r="142" spans="1:7" ht="18" customHeight="1">
      <c r="A142" s="24" t="s">
        <v>118</v>
      </c>
      <c r="B142" s="4">
        <v>0</v>
      </c>
      <c r="C142" s="15">
        <v>0</v>
      </c>
      <c r="D142" s="18">
        <f>D138</f>
        <v>1320</v>
      </c>
      <c r="E142" s="16">
        <v>291</v>
      </c>
      <c r="F142" s="16"/>
      <c r="G142" s="19"/>
    </row>
    <row r="143" spans="1:7" ht="18" customHeight="1">
      <c r="A143" s="30" t="s">
        <v>122</v>
      </c>
      <c r="B143" s="4">
        <v>5</v>
      </c>
      <c r="C143" s="15">
        <f t="shared" si="4"/>
        <v>5</v>
      </c>
      <c r="D143" s="18">
        <f>$D$142+C143</f>
        <v>1325</v>
      </c>
      <c r="E143" s="16">
        <v>601</v>
      </c>
      <c r="F143" s="16">
        <f>E143-E142</f>
        <v>310</v>
      </c>
      <c r="G143" s="19" t="s">
        <v>20</v>
      </c>
    </row>
    <row r="144" spans="1:7" ht="18" customHeight="1">
      <c r="A144" s="23" t="s">
        <v>123</v>
      </c>
      <c r="B144" s="4">
        <v>5</v>
      </c>
      <c r="C144" s="15">
        <f t="shared" si="4"/>
        <v>10</v>
      </c>
      <c r="D144" s="18">
        <f aca="true" t="shared" si="7" ref="D144:D180">$D$142+C144</f>
        <v>1330</v>
      </c>
      <c r="E144" s="16"/>
      <c r="F144" s="16"/>
      <c r="G144" s="19"/>
    </row>
    <row r="145" spans="1:7" ht="18" customHeight="1">
      <c r="A145" s="23" t="s">
        <v>124</v>
      </c>
      <c r="B145" s="4">
        <v>11</v>
      </c>
      <c r="C145" s="15">
        <f t="shared" si="4"/>
        <v>21</v>
      </c>
      <c r="D145" s="18">
        <f t="shared" si="7"/>
        <v>1341</v>
      </c>
      <c r="E145" s="16"/>
      <c r="F145" s="16"/>
      <c r="G145" s="19"/>
    </row>
    <row r="146" spans="1:7" ht="18" customHeight="1">
      <c r="A146" s="23" t="s">
        <v>125</v>
      </c>
      <c r="B146" s="4">
        <v>5</v>
      </c>
      <c r="C146" s="15">
        <f t="shared" si="4"/>
        <v>26</v>
      </c>
      <c r="D146" s="18">
        <f t="shared" si="7"/>
        <v>1346</v>
      </c>
      <c r="E146" s="16">
        <v>1002</v>
      </c>
      <c r="F146" s="16">
        <f>1002-601</f>
        <v>401</v>
      </c>
      <c r="G146" s="19"/>
    </row>
    <row r="147" spans="1:7" ht="18" customHeight="1">
      <c r="A147" s="30" t="s">
        <v>126</v>
      </c>
      <c r="B147" s="4">
        <v>6</v>
      </c>
      <c r="C147" s="15">
        <f t="shared" si="4"/>
        <v>32</v>
      </c>
      <c r="D147" s="18">
        <f t="shared" si="7"/>
        <v>1352</v>
      </c>
      <c r="E147" s="16">
        <v>1253</v>
      </c>
      <c r="F147" s="16">
        <f>E147-E146</f>
        <v>251</v>
      </c>
      <c r="G147" s="19" t="s">
        <v>20</v>
      </c>
    </row>
    <row r="148" spans="1:7" ht="18" customHeight="1">
      <c r="A148" s="23" t="s">
        <v>127</v>
      </c>
      <c r="B148" s="4">
        <v>5</v>
      </c>
      <c r="C148" s="15">
        <f aca="true" t="shared" si="8" ref="C148:C180">C147+B148</f>
        <v>37</v>
      </c>
      <c r="D148" s="18">
        <f t="shared" si="7"/>
        <v>1357</v>
      </c>
      <c r="E148" s="16"/>
      <c r="F148" s="16"/>
      <c r="G148" s="19"/>
    </row>
    <row r="149" spans="1:7" ht="18" customHeight="1">
      <c r="A149" s="30" t="s">
        <v>128</v>
      </c>
      <c r="B149" s="4">
        <v>4</v>
      </c>
      <c r="C149" s="15">
        <f t="shared" si="8"/>
        <v>41</v>
      </c>
      <c r="D149" s="18">
        <f t="shared" si="7"/>
        <v>1361</v>
      </c>
      <c r="E149" s="16">
        <v>1301</v>
      </c>
      <c r="F149" s="16">
        <f>E149-E147</f>
        <v>48</v>
      </c>
      <c r="G149" s="19" t="s">
        <v>20</v>
      </c>
    </row>
    <row r="150" spans="1:7" ht="18" customHeight="1">
      <c r="A150" s="30" t="s">
        <v>129</v>
      </c>
      <c r="B150" s="4">
        <v>4</v>
      </c>
      <c r="C150" s="15">
        <f t="shared" si="8"/>
        <v>45</v>
      </c>
      <c r="D150" s="18">
        <f t="shared" si="7"/>
        <v>1365</v>
      </c>
      <c r="E150" s="16">
        <v>1431</v>
      </c>
      <c r="F150" s="16">
        <f>E150-E149</f>
        <v>130</v>
      </c>
      <c r="G150" s="19" t="s">
        <v>20</v>
      </c>
    </row>
    <row r="151" spans="1:7" ht="18" customHeight="1">
      <c r="A151" s="23" t="s">
        <v>130</v>
      </c>
      <c r="B151" s="4">
        <v>5</v>
      </c>
      <c r="C151" s="15">
        <f t="shared" si="8"/>
        <v>50</v>
      </c>
      <c r="D151" s="18">
        <f t="shared" si="7"/>
        <v>1370</v>
      </c>
      <c r="E151" s="16"/>
      <c r="F151" s="16"/>
      <c r="G151" s="19"/>
    </row>
    <row r="152" spans="1:7" ht="18" customHeight="1">
      <c r="A152" s="24" t="s">
        <v>131</v>
      </c>
      <c r="B152" s="4">
        <v>8</v>
      </c>
      <c r="C152" s="15">
        <f t="shared" si="8"/>
        <v>58</v>
      </c>
      <c r="D152" s="18">
        <f t="shared" si="7"/>
        <v>1378</v>
      </c>
      <c r="E152" s="16">
        <v>720</v>
      </c>
      <c r="F152" s="16"/>
      <c r="G152" s="19" t="s">
        <v>133</v>
      </c>
    </row>
    <row r="153" spans="1:7" ht="18" customHeight="1">
      <c r="A153" s="23" t="s">
        <v>134</v>
      </c>
      <c r="B153" s="4">
        <v>10</v>
      </c>
      <c r="C153" s="15">
        <f t="shared" si="8"/>
        <v>68</v>
      </c>
      <c r="D153" s="18">
        <f t="shared" si="7"/>
        <v>1388</v>
      </c>
      <c r="E153" s="16">
        <v>1047</v>
      </c>
      <c r="F153" s="16">
        <f>E153-E152</f>
        <v>327</v>
      </c>
      <c r="G153" s="19"/>
    </row>
    <row r="154" spans="1:7" ht="18" customHeight="1">
      <c r="A154" s="23" t="s">
        <v>135</v>
      </c>
      <c r="B154" s="4">
        <v>10</v>
      </c>
      <c r="C154" s="15">
        <f t="shared" si="8"/>
        <v>78</v>
      </c>
      <c r="D154" s="18">
        <f t="shared" si="7"/>
        <v>1398</v>
      </c>
      <c r="E154" s="16"/>
      <c r="F154" s="16"/>
      <c r="G154" s="19"/>
    </row>
    <row r="155" spans="1:7" ht="18" customHeight="1">
      <c r="A155" s="58" t="s">
        <v>136</v>
      </c>
      <c r="B155" s="46">
        <v>2</v>
      </c>
      <c r="C155" s="47">
        <f t="shared" si="8"/>
        <v>80</v>
      </c>
      <c r="D155" s="48">
        <f t="shared" si="7"/>
        <v>1400</v>
      </c>
      <c r="E155" s="49"/>
      <c r="F155" s="49"/>
      <c r="G155" s="50" t="s">
        <v>137</v>
      </c>
    </row>
    <row r="156" spans="1:7" ht="18" customHeight="1">
      <c r="A156" s="30" t="s">
        <v>138</v>
      </c>
      <c r="B156" s="4">
        <v>3</v>
      </c>
      <c r="C156" s="15">
        <f t="shared" si="8"/>
        <v>83</v>
      </c>
      <c r="D156" s="18">
        <f t="shared" si="7"/>
        <v>1403</v>
      </c>
      <c r="E156" s="16"/>
      <c r="F156" s="16"/>
      <c r="G156" s="19"/>
    </row>
    <row r="157" spans="1:7" ht="18" customHeight="1">
      <c r="A157" s="30" t="s">
        <v>139</v>
      </c>
      <c r="B157" s="4">
        <v>7</v>
      </c>
      <c r="C157" s="15">
        <f t="shared" si="8"/>
        <v>90</v>
      </c>
      <c r="D157" s="18">
        <f t="shared" si="7"/>
        <v>1410</v>
      </c>
      <c r="E157" s="16">
        <v>2085</v>
      </c>
      <c r="F157" s="16">
        <f>E157-E153</f>
        <v>1038</v>
      </c>
      <c r="G157" s="19" t="s">
        <v>140</v>
      </c>
    </row>
    <row r="158" spans="1:7" ht="18" customHeight="1">
      <c r="A158" s="30" t="s">
        <v>141</v>
      </c>
      <c r="B158" s="4">
        <v>3</v>
      </c>
      <c r="C158" s="15">
        <f t="shared" si="8"/>
        <v>93</v>
      </c>
      <c r="D158" s="18">
        <f t="shared" si="7"/>
        <v>1413</v>
      </c>
      <c r="E158" s="16">
        <v>2408</v>
      </c>
      <c r="F158" s="16">
        <f>E158-E157</f>
        <v>323</v>
      </c>
      <c r="G158" s="19" t="s">
        <v>142</v>
      </c>
    </row>
    <row r="159" spans="1:7" ht="18" customHeight="1">
      <c r="A159" s="23" t="s">
        <v>143</v>
      </c>
      <c r="B159" s="4">
        <v>17</v>
      </c>
      <c r="C159" s="15">
        <f t="shared" si="8"/>
        <v>110</v>
      </c>
      <c r="D159" s="18">
        <f t="shared" si="7"/>
        <v>1430</v>
      </c>
      <c r="E159" s="16"/>
      <c r="F159" s="16"/>
      <c r="G159" s="19"/>
    </row>
    <row r="160" spans="1:7" ht="18" customHeight="1">
      <c r="A160" s="24" t="s">
        <v>144</v>
      </c>
      <c r="B160" s="4">
        <v>11</v>
      </c>
      <c r="C160" s="15">
        <f t="shared" si="8"/>
        <v>121</v>
      </c>
      <c r="D160" s="18">
        <f t="shared" si="7"/>
        <v>1441</v>
      </c>
      <c r="E160" s="16">
        <v>1024</v>
      </c>
      <c r="F160" s="16"/>
      <c r="G160" s="19" t="s">
        <v>145</v>
      </c>
    </row>
    <row r="161" spans="1:7" ht="18" customHeight="1">
      <c r="A161" s="30" t="s">
        <v>146</v>
      </c>
      <c r="B161" s="4">
        <v>10</v>
      </c>
      <c r="C161" s="15">
        <f t="shared" si="8"/>
        <v>131</v>
      </c>
      <c r="D161" s="18">
        <f t="shared" si="7"/>
        <v>1451</v>
      </c>
      <c r="E161" s="16"/>
      <c r="F161" s="16"/>
      <c r="G161" s="19" t="s">
        <v>22</v>
      </c>
    </row>
    <row r="162" spans="1:7" ht="18" customHeight="1">
      <c r="A162" s="24" t="s">
        <v>147</v>
      </c>
      <c r="B162" s="4">
        <v>10</v>
      </c>
      <c r="C162" s="15">
        <f t="shared" si="8"/>
        <v>141</v>
      </c>
      <c r="D162" s="18">
        <f t="shared" si="7"/>
        <v>1461</v>
      </c>
      <c r="E162" s="16">
        <v>692</v>
      </c>
      <c r="F162" s="16"/>
      <c r="G162" s="19"/>
    </row>
    <row r="163" spans="1:7" ht="18" customHeight="1">
      <c r="A163" s="23" t="s">
        <v>148</v>
      </c>
      <c r="B163" s="4">
        <v>6</v>
      </c>
      <c r="C163" s="15">
        <f t="shared" si="8"/>
        <v>147</v>
      </c>
      <c r="D163" s="18">
        <f t="shared" si="7"/>
        <v>1467</v>
      </c>
      <c r="E163" s="16"/>
      <c r="F163" s="16"/>
      <c r="G163" s="19"/>
    </row>
    <row r="164" spans="1:7" ht="18" customHeight="1">
      <c r="A164" s="57" t="s">
        <v>149</v>
      </c>
      <c r="B164" s="46">
        <v>15</v>
      </c>
      <c r="C164" s="47">
        <f t="shared" si="8"/>
        <v>162</v>
      </c>
      <c r="D164" s="48">
        <f t="shared" si="7"/>
        <v>1482</v>
      </c>
      <c r="E164" s="49"/>
      <c r="F164" s="49"/>
      <c r="G164" s="50"/>
    </row>
    <row r="165" spans="1:7" ht="18" customHeight="1">
      <c r="A165" s="23" t="s">
        <v>150</v>
      </c>
      <c r="B165" s="4">
        <v>13</v>
      </c>
      <c r="C165" s="15">
        <f t="shared" si="8"/>
        <v>175</v>
      </c>
      <c r="D165" s="18">
        <f t="shared" si="7"/>
        <v>1495</v>
      </c>
      <c r="E165" s="16"/>
      <c r="F165" s="16"/>
      <c r="G165" s="19"/>
    </row>
    <row r="166" spans="1:7" ht="18" customHeight="1">
      <c r="A166" s="23" t="s">
        <v>151</v>
      </c>
      <c r="B166" s="4">
        <v>8</v>
      </c>
      <c r="C166" s="15">
        <f t="shared" si="8"/>
        <v>183</v>
      </c>
      <c r="D166" s="18">
        <f t="shared" si="7"/>
        <v>1503</v>
      </c>
      <c r="E166" s="16"/>
      <c r="F166" s="16"/>
      <c r="G166" s="19" t="s">
        <v>153</v>
      </c>
    </row>
    <row r="167" spans="1:7" ht="18" customHeight="1">
      <c r="A167" s="30" t="s">
        <v>154</v>
      </c>
      <c r="B167" s="4">
        <v>5</v>
      </c>
      <c r="C167" s="15">
        <f t="shared" si="8"/>
        <v>188</v>
      </c>
      <c r="D167" s="18">
        <f t="shared" si="7"/>
        <v>1508</v>
      </c>
      <c r="E167" s="16">
        <v>1234</v>
      </c>
      <c r="F167" s="16" t="s">
        <v>132</v>
      </c>
      <c r="G167" s="19" t="s">
        <v>152</v>
      </c>
    </row>
    <row r="168" spans="1:7" ht="18" customHeight="1">
      <c r="A168" s="23" t="s">
        <v>155</v>
      </c>
      <c r="B168" s="4">
        <v>5</v>
      </c>
      <c r="C168" s="15">
        <f t="shared" si="8"/>
        <v>193</v>
      </c>
      <c r="D168" s="18">
        <f t="shared" si="7"/>
        <v>1513</v>
      </c>
      <c r="E168" s="16"/>
      <c r="F168" s="16"/>
      <c r="G168" s="19"/>
    </row>
    <row r="169" spans="1:7" ht="18" customHeight="1">
      <c r="A169" s="24" t="s">
        <v>156</v>
      </c>
      <c r="B169" s="4">
        <v>18</v>
      </c>
      <c r="C169" s="15">
        <f t="shared" si="8"/>
        <v>211</v>
      </c>
      <c r="D169" s="18">
        <f t="shared" si="7"/>
        <v>1531</v>
      </c>
      <c r="E169" s="16">
        <v>667</v>
      </c>
      <c r="F169" s="16"/>
      <c r="G169" s="19"/>
    </row>
    <row r="170" spans="1:7" ht="18" customHeight="1">
      <c r="A170" s="23" t="s">
        <v>157</v>
      </c>
      <c r="B170" s="4">
        <v>20</v>
      </c>
      <c r="C170" s="15">
        <f t="shared" si="8"/>
        <v>231</v>
      </c>
      <c r="D170" s="18">
        <f t="shared" si="7"/>
        <v>1551</v>
      </c>
      <c r="E170" s="16">
        <v>512</v>
      </c>
      <c r="F170" s="16"/>
      <c r="G170" s="19"/>
    </row>
    <row r="171" spans="1:7" ht="18" customHeight="1">
      <c r="A171" s="23" t="s">
        <v>158</v>
      </c>
      <c r="B171" s="4">
        <v>14</v>
      </c>
      <c r="C171" s="15">
        <f t="shared" si="8"/>
        <v>245</v>
      </c>
      <c r="D171" s="18">
        <f t="shared" si="7"/>
        <v>1565</v>
      </c>
      <c r="E171" s="16">
        <v>325</v>
      </c>
      <c r="F171" s="16"/>
      <c r="G171" s="19"/>
    </row>
    <row r="172" spans="1:7" ht="18" customHeight="1">
      <c r="A172" s="45" t="s">
        <v>159</v>
      </c>
      <c r="B172" s="46">
        <v>16</v>
      </c>
      <c r="C172" s="47">
        <f t="shared" si="8"/>
        <v>261</v>
      </c>
      <c r="D172" s="48">
        <f t="shared" si="7"/>
        <v>1581</v>
      </c>
      <c r="E172" s="49">
        <v>238</v>
      </c>
      <c r="F172" s="49"/>
      <c r="G172" s="50"/>
    </row>
    <row r="173" spans="1:7" ht="18" customHeight="1">
      <c r="A173" s="23" t="s">
        <v>160</v>
      </c>
      <c r="B173" s="4">
        <v>9</v>
      </c>
      <c r="C173" s="15">
        <f t="shared" si="8"/>
        <v>270</v>
      </c>
      <c r="D173" s="18">
        <f t="shared" si="7"/>
        <v>1590</v>
      </c>
      <c r="E173" s="16">
        <v>175</v>
      </c>
      <c r="F173" s="16"/>
      <c r="G173" s="19"/>
    </row>
    <row r="174" spans="1:7" ht="18" customHeight="1">
      <c r="A174" s="23" t="s">
        <v>161</v>
      </c>
      <c r="B174" s="4">
        <v>9</v>
      </c>
      <c r="C174" s="15">
        <f t="shared" si="8"/>
        <v>279</v>
      </c>
      <c r="D174" s="18">
        <f t="shared" si="7"/>
        <v>1599</v>
      </c>
      <c r="E174" s="16">
        <v>160</v>
      </c>
      <c r="F174" s="16"/>
      <c r="G174" s="19"/>
    </row>
    <row r="175" spans="1:7" ht="18" customHeight="1">
      <c r="A175" s="30" t="s">
        <v>162</v>
      </c>
      <c r="B175" s="4">
        <v>10</v>
      </c>
      <c r="C175" s="15">
        <f t="shared" si="8"/>
        <v>289</v>
      </c>
      <c r="D175" s="18">
        <f t="shared" si="7"/>
        <v>1609</v>
      </c>
      <c r="E175" s="16" t="s">
        <v>132</v>
      </c>
      <c r="F175" s="16" t="s">
        <v>132</v>
      </c>
      <c r="G175" s="19" t="s">
        <v>163</v>
      </c>
    </row>
    <row r="176" spans="1:7" ht="18" customHeight="1">
      <c r="A176" s="23" t="s">
        <v>161</v>
      </c>
      <c r="B176" s="4">
        <v>10</v>
      </c>
      <c r="C176" s="15">
        <f t="shared" si="8"/>
        <v>299</v>
      </c>
      <c r="D176" s="18">
        <f t="shared" si="7"/>
        <v>1619</v>
      </c>
      <c r="E176" s="16">
        <v>160</v>
      </c>
      <c r="F176" s="16"/>
      <c r="G176" s="19"/>
    </row>
    <row r="177" spans="1:7" ht="18" customHeight="1">
      <c r="A177" s="23" t="s">
        <v>164</v>
      </c>
      <c r="B177" s="4">
        <v>9</v>
      </c>
      <c r="C177" s="15">
        <f t="shared" si="8"/>
        <v>308</v>
      </c>
      <c r="D177" s="18">
        <f t="shared" si="7"/>
        <v>1628</v>
      </c>
      <c r="E177" s="16">
        <v>126</v>
      </c>
      <c r="F177" s="16"/>
      <c r="G177" s="19"/>
    </row>
    <row r="178" spans="1:7" ht="18" customHeight="1">
      <c r="A178" s="23" t="s">
        <v>165</v>
      </c>
      <c r="B178" s="4">
        <v>10</v>
      </c>
      <c r="C178" s="15">
        <f t="shared" si="8"/>
        <v>318</v>
      </c>
      <c r="D178" s="18">
        <f t="shared" si="7"/>
        <v>1638</v>
      </c>
      <c r="E178" s="16">
        <v>57</v>
      </c>
      <c r="F178" s="16"/>
      <c r="G178" s="19"/>
    </row>
    <row r="179" spans="1:7" ht="18" customHeight="1">
      <c r="A179" s="23" t="s">
        <v>166</v>
      </c>
      <c r="B179" s="4">
        <v>11</v>
      </c>
      <c r="C179" s="15">
        <f t="shared" si="8"/>
        <v>329</v>
      </c>
      <c r="D179" s="18">
        <f t="shared" si="7"/>
        <v>1649</v>
      </c>
      <c r="E179" s="16">
        <v>24</v>
      </c>
      <c r="F179" s="16"/>
      <c r="G179" s="19"/>
    </row>
    <row r="180" spans="1:7" ht="18" customHeight="1">
      <c r="A180" s="24" t="s">
        <v>167</v>
      </c>
      <c r="B180" s="4">
        <v>25</v>
      </c>
      <c r="C180" s="15">
        <f t="shared" si="8"/>
        <v>354</v>
      </c>
      <c r="D180" s="18">
        <f t="shared" si="7"/>
        <v>1674</v>
      </c>
      <c r="E180" s="16">
        <v>6</v>
      </c>
      <c r="F180" s="16"/>
      <c r="G180" s="19" t="s">
        <v>168</v>
      </c>
    </row>
    <row r="181" spans="1:7" ht="18" customHeight="1" thickBot="1">
      <c r="A181" s="10" t="s">
        <v>169</v>
      </c>
      <c r="B181" s="9"/>
      <c r="C181" s="8" t="s">
        <v>170</v>
      </c>
      <c r="D181" s="5"/>
      <c r="E181" s="44">
        <f>354/4</f>
        <v>88.5</v>
      </c>
      <c r="F181" s="7" t="s">
        <v>4</v>
      </c>
      <c r="G181" s="21"/>
    </row>
    <row r="182" spans="1:7" ht="12" customHeight="1" thickBot="1">
      <c r="A182" s="25"/>
      <c r="B182" s="26"/>
      <c r="C182" s="27"/>
      <c r="D182" s="27"/>
      <c r="E182" s="28"/>
      <c r="F182" s="28"/>
      <c r="G182" s="29"/>
    </row>
    <row r="183" spans="1:7" ht="18" customHeight="1">
      <c r="A183" s="22" t="s">
        <v>190</v>
      </c>
      <c r="B183" s="11"/>
      <c r="C183" s="12"/>
      <c r="D183" s="13"/>
      <c r="E183" s="12"/>
      <c r="F183" s="12"/>
      <c r="G183" s="14" t="s">
        <v>172</v>
      </c>
    </row>
    <row r="184" spans="1:7" ht="18" customHeight="1" thickBot="1">
      <c r="A184" s="63" t="s">
        <v>171</v>
      </c>
      <c r="B184" s="64"/>
      <c r="C184" s="64"/>
      <c r="D184" s="64"/>
      <c r="E184" s="64"/>
      <c r="F184" s="64"/>
      <c r="G184" s="65"/>
    </row>
  </sheetData>
  <sheetProtection/>
  <mergeCells count="8">
    <mergeCell ref="A79:G79"/>
    <mergeCell ref="A184:G184"/>
    <mergeCell ref="G4:G5"/>
    <mergeCell ref="B4:D4"/>
    <mergeCell ref="A1:G1"/>
    <mergeCell ref="A4:A5"/>
    <mergeCell ref="A2:G2"/>
    <mergeCell ref="E4:F4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Puskás Zoltán</dc:creator>
  <cp:keywords/>
  <dc:description/>
  <cp:lastModifiedBy>Puskás Család</cp:lastModifiedBy>
  <cp:lastPrinted>2005-10-27T20:01:35Z</cp:lastPrinted>
  <dcterms:created xsi:type="dcterms:W3CDTF">2003-12-27T02:13:02Z</dcterms:created>
  <dcterms:modified xsi:type="dcterms:W3CDTF">2014-10-04T21:46:19Z</dcterms:modified>
  <cp:category/>
  <cp:version/>
  <cp:contentType/>
  <cp:contentStatus/>
</cp:coreProperties>
</file>